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ком турэстафета" sheetId="1" r:id="rId1"/>
    <sheet name="эстафета ж" sheetId="2" r:id="rId2"/>
    <sheet name="эстафета м" sheetId="3" r:id="rId3"/>
    <sheet name="ком ТПТ" sheetId="4" r:id="rId4"/>
    <sheet name="ком со" sheetId="5" r:id="rId5"/>
    <sheet name="со ж" sheetId="6" r:id="rId6"/>
    <sheet name="со м" sheetId="7" r:id="rId7"/>
    <sheet name="комплекс" sheetId="8" r:id="rId8"/>
  </sheets>
  <definedNames>
    <definedName name="_xlnm.Print_Area" localSheetId="4">'ком со'!$A$1:$K$39</definedName>
    <definedName name="_xlnm.Print_Area" localSheetId="3">'ком ТПТ'!$A$1:$O$22</definedName>
    <definedName name="_xlnm.Print_Area" localSheetId="0">'ком турэстафета'!$A$1:$J$48</definedName>
    <definedName name="_xlnm.Print_Area" localSheetId="7">'комплекс'!$A$1:$N$21</definedName>
    <definedName name="_xlnm.Print_Area" localSheetId="5">'со ж'!$A$1:$J$33</definedName>
    <definedName name="_xlnm.Print_Area" localSheetId="1">'эстафета ж'!$A$1:$I$27</definedName>
    <definedName name="_xlnm.Print_Area" localSheetId="2">'эстафета м'!$A$1:$J$35</definedName>
  </definedNames>
  <calcPr fullCalcOnLoad="1"/>
</workbook>
</file>

<file path=xl/sharedStrings.xml><?xml version="1.0" encoding="utf-8"?>
<sst xmlns="http://schemas.openxmlformats.org/spreadsheetml/2006/main" count="647" uniqueCount="201">
  <si>
    <t>Ф И участника</t>
  </si>
  <si>
    <t>Пол</t>
  </si>
  <si>
    <t>Номер</t>
  </si>
  <si>
    <t>Время 
финиша</t>
  </si>
  <si>
    <t>Время
старта</t>
  </si>
  <si>
    <t>Результат
участника</t>
  </si>
  <si>
    <t>Результат</t>
  </si>
  <si>
    <t>Место</t>
  </si>
  <si>
    <t>ж</t>
  </si>
  <si>
    <t>м</t>
  </si>
  <si>
    <t>2.1</t>
  </si>
  <si>
    <t>2.2</t>
  </si>
  <si>
    <t>2.3</t>
  </si>
  <si>
    <t>2.4</t>
  </si>
  <si>
    <t>6.4</t>
  </si>
  <si>
    <t>5.1</t>
  </si>
  <si>
    <t>5.2</t>
  </si>
  <si>
    <t>5.3</t>
  </si>
  <si>
    <t>5.4</t>
  </si>
  <si>
    <t>1.1</t>
  </si>
  <si>
    <t>1.2</t>
  </si>
  <si>
    <t>1.3</t>
  </si>
  <si>
    <t>1.4</t>
  </si>
  <si>
    <t>№ п/п</t>
  </si>
  <si>
    <t>Главный секретарь                                                               Н.В. Стасишина</t>
  </si>
  <si>
    <t>роща "Соловьи"</t>
  </si>
  <si>
    <t>Итоговый протокол результатов
по виду "личная техническая дистанция" (командный зачет)</t>
  </si>
  <si>
    <t>Итоговый протокол результатов
по виду "личная техническая дистанция" (личный зачет)</t>
  </si>
  <si>
    <t>1.5</t>
  </si>
  <si>
    <t>1.6</t>
  </si>
  <si>
    <t>2.5</t>
  </si>
  <si>
    <t>2.6</t>
  </si>
  <si>
    <t>24 апреля 2017 года</t>
  </si>
  <si>
    <t>4.1</t>
  </si>
  <si>
    <t>4.2</t>
  </si>
  <si>
    <t>4.3</t>
  </si>
  <si>
    <t>4.4</t>
  </si>
  <si>
    <t>4.5</t>
  </si>
  <si>
    <t>4.6</t>
  </si>
  <si>
    <t>6.1</t>
  </si>
  <si>
    <t>6.2</t>
  </si>
  <si>
    <t>6.3</t>
  </si>
  <si>
    <t>6.5</t>
  </si>
  <si>
    <t>6.6</t>
  </si>
  <si>
    <t>Команда</t>
  </si>
  <si>
    <t>Прим</t>
  </si>
  <si>
    <t>Юноши</t>
  </si>
  <si>
    <t>Девушки</t>
  </si>
  <si>
    <t>Главный секретарь                                                                           Н.В. Стасишина</t>
  </si>
  <si>
    <t xml:space="preserve">Результат </t>
  </si>
  <si>
    <t>Время на дистанции</t>
  </si>
  <si>
    <t>Время старта</t>
  </si>
  <si>
    <t>Время финиша</t>
  </si>
  <si>
    <t>Штрафное время</t>
  </si>
  <si>
    <t>Сумма штрафа</t>
  </si>
  <si>
    <t>Узлы</t>
  </si>
  <si>
    <t>Навесная</t>
  </si>
  <si>
    <t>Траверс</t>
  </si>
  <si>
    <t>Подъем</t>
  </si>
  <si>
    <t>Параллельки</t>
  </si>
  <si>
    <t>Спуск</t>
  </si>
  <si>
    <t>Итоговый  протокол результатов
по виду "Командная техника"</t>
  </si>
  <si>
    <t>Туристский слет учащихся общеобразовательных   учреждений</t>
  </si>
  <si>
    <t>Фокинского района города Брянска</t>
  </si>
  <si>
    <t>з/о "Соловьи"</t>
  </si>
  <si>
    <t>26 - 27 апреля 2017 года</t>
  </si>
  <si>
    <t>п/п</t>
  </si>
  <si>
    <t>Фамилия, имя</t>
  </si>
  <si>
    <t>Коллектив</t>
  </si>
  <si>
    <t>Очки</t>
  </si>
  <si>
    <t>Штраф</t>
  </si>
  <si>
    <t>Итого</t>
  </si>
  <si>
    <t>Сумма балов</t>
  </si>
  <si>
    <t>Игнатьева Екатерина</t>
  </si>
  <si>
    <t>МБОУСОШ№40.1</t>
  </si>
  <si>
    <t>0=</t>
  </si>
  <si>
    <t>Капырина Мария</t>
  </si>
  <si>
    <t>Ляпченков Андрей</t>
  </si>
  <si>
    <t>Степченко Ксения</t>
  </si>
  <si>
    <t>МБОУСОШ№51</t>
  </si>
  <si>
    <t>Володин Егор</t>
  </si>
  <si>
    <t>Кирилов Павел</t>
  </si>
  <si>
    <t>Заровняев Данила</t>
  </si>
  <si>
    <t>Милехина Валентина</t>
  </si>
  <si>
    <t>МБОУСОШ№55</t>
  </si>
  <si>
    <t>Яшкин Николай</t>
  </si>
  <si>
    <t>Кабицин Юрий</t>
  </si>
  <si>
    <t>Беховский Алексей</t>
  </si>
  <si>
    <t>Винокурова Лилия</t>
  </si>
  <si>
    <t>МБОУСОШ№36</t>
  </si>
  <si>
    <t>Масленикова Дарья</t>
  </si>
  <si>
    <t>Кузовлев Вадим</t>
  </si>
  <si>
    <t>Сыряный Николай</t>
  </si>
  <si>
    <t>Семенцова Елена</t>
  </si>
  <si>
    <t>МБОУСОШ№41</t>
  </si>
  <si>
    <t>Панфилова Ангелина</t>
  </si>
  <si>
    <t>Мадос Анастасия</t>
  </si>
  <si>
    <t>Говоров Никита</t>
  </si>
  <si>
    <t>1=</t>
  </si>
  <si>
    <t>Згуро Полина</t>
  </si>
  <si>
    <t>МБОУСОШ№57</t>
  </si>
  <si>
    <t>Музалевский Егор</t>
  </si>
  <si>
    <t>Борзыкин Кирилл</t>
  </si>
  <si>
    <t>5=</t>
  </si>
  <si>
    <t>Ефремов Сергей</t>
  </si>
  <si>
    <t>11=</t>
  </si>
  <si>
    <t>Главный судья турслета                                                                                А.В. Поплевко</t>
  </si>
  <si>
    <t>Главный секретарь                                                                                              Н.В. Стасишина</t>
  </si>
  <si>
    <t>девушки</t>
  </si>
  <si>
    <t>Алдушина Анна</t>
  </si>
  <si>
    <t>Попова Екатерина</t>
  </si>
  <si>
    <t>Шведова Кристина</t>
  </si>
  <si>
    <t>Егорова Ольга</t>
  </si>
  <si>
    <t>3=</t>
  </si>
  <si>
    <t>Коваленко Полина</t>
  </si>
  <si>
    <t>Гурова Алина</t>
  </si>
  <si>
    <t>Веретенникова Елизавета</t>
  </si>
  <si>
    <t>2=</t>
  </si>
  <si>
    <t>Коробкова Алина</t>
  </si>
  <si>
    <t>7=</t>
  </si>
  <si>
    <t>Лешков Никита</t>
  </si>
  <si>
    <t>Школин Даниил</t>
  </si>
  <si>
    <t>Золотухо Дмитрий</t>
  </si>
  <si>
    <t>Дейкин Даниил</t>
  </si>
  <si>
    <t>Казуто Денис</t>
  </si>
  <si>
    <t>Ерченко Николай</t>
  </si>
  <si>
    <t>4=</t>
  </si>
  <si>
    <t>Савин Иван</t>
  </si>
  <si>
    <t>Роденков Никита</t>
  </si>
  <si>
    <t>Глушенков Александр</t>
  </si>
  <si>
    <t>Шаповалов Даниил</t>
  </si>
  <si>
    <t>8=</t>
  </si>
  <si>
    <t>Замриенко Илья</t>
  </si>
  <si>
    <t>13=</t>
  </si>
  <si>
    <t>Рябов Сергей</t>
  </si>
  <si>
    <t>ИТОГОВЫЙ ПРОТОКОЛ РЕЗУЛЬТАТОВ</t>
  </si>
  <si>
    <t>ИТОГОВЫЙ ПРОТОКОЛ РЕЗУЛЬТАТОВ
ПО ВИДУ СПОРТИВНОЕ ОРИЕНТИРОВАНИЕ</t>
  </si>
  <si>
    <t>№ п.п</t>
  </si>
  <si>
    <t>Тур.
эстафета</t>
  </si>
  <si>
    <t>с/о</t>
  </si>
  <si>
    <t>Тур.-краев. 
викторина</t>
  </si>
  <si>
    <t>Отчет о ТКР</t>
  </si>
  <si>
    <t>Турбыт</t>
  </si>
  <si>
    <t>Сумма баллов</t>
  </si>
  <si>
    <t>Прим.</t>
  </si>
  <si>
    <t>место</t>
  </si>
  <si>
    <t xml:space="preserve">МБОУ СОШ №40 </t>
  </si>
  <si>
    <t>МБОУ СОШ №55</t>
  </si>
  <si>
    <t>МБОУ СОШ №51</t>
  </si>
  <si>
    <t>МБОУ СОШ №41</t>
  </si>
  <si>
    <t>Главный секретарь                                                                                            Н.В. Стасишина</t>
  </si>
  <si>
    <t>Ком.тех.
 дистанция</t>
  </si>
  <si>
    <t>Туристкий слет учащихся общеобразовательных учреждений 
Фокинского района г. Брянска</t>
  </si>
  <si>
    <t>Главный судья                                                                                               А.В. Поплевко</t>
  </si>
  <si>
    <t xml:space="preserve">         роща «Соловьи»                                                                                                                              26 -  27 апреля 2017 года</t>
  </si>
  <si>
    <t xml:space="preserve">МБОУ СОШ №36  </t>
  </si>
  <si>
    <t>МБОУ СОШ №57</t>
  </si>
  <si>
    <t>(комплексный зачет)</t>
  </si>
  <si>
    <t>МБОУ СОШ №36</t>
  </si>
  <si>
    <t>Туристкий слет 
учащихся общеобразовательных учреждений 
Фокинского района г. Брянска</t>
  </si>
  <si>
    <t>МБОУСОШ №40</t>
  </si>
  <si>
    <t>МБОУСОШ №55</t>
  </si>
  <si>
    <t>Милехина Варвара</t>
  </si>
  <si>
    <t>Сыряноый Никита</t>
  </si>
  <si>
    <t>МБОУСОШ №36</t>
  </si>
  <si>
    <t>Азаркин Владимир</t>
  </si>
  <si>
    <t>Новикова Анна</t>
  </si>
  <si>
    <t>Разинков Никита</t>
  </si>
  <si>
    <t>Сырянный Никита</t>
  </si>
  <si>
    <t>Пандилова Агелина</t>
  </si>
  <si>
    <t>МБОУСОШ №41</t>
  </si>
  <si>
    <t>Курилов Павел</t>
  </si>
  <si>
    <t>МБОУСОШ №51</t>
  </si>
  <si>
    <t>Степченко Ксюша</t>
  </si>
  <si>
    <t>Веретеникова Елизавета</t>
  </si>
  <si>
    <t>5.5</t>
  </si>
  <si>
    <t>Заровняев Даниил</t>
  </si>
  <si>
    <t>5.6</t>
  </si>
  <si>
    <t>МБОУСОШ №57</t>
  </si>
  <si>
    <t>Фоменкова Ксения</t>
  </si>
  <si>
    <t>Главный судья                                                                    А.В. Поплевко</t>
  </si>
  <si>
    <t>№п/п</t>
  </si>
  <si>
    <t>Фамилия Имя</t>
  </si>
  <si>
    <t>команда</t>
  </si>
  <si>
    <t>пол</t>
  </si>
  <si>
    <t>номер</t>
  </si>
  <si>
    <t>финиш</t>
  </si>
  <si>
    <t>старт</t>
  </si>
  <si>
    <t>результат</t>
  </si>
  <si>
    <t>Главный секретарь                                                                        Н.В. Стасишина</t>
  </si>
  <si>
    <t>Старт</t>
  </si>
  <si>
    <t>Финиш</t>
  </si>
  <si>
    <t>Главный судья соревнований                                                А.В. Поплевко</t>
  </si>
  <si>
    <t>Главный судья соревнований                                                     А.В.Поплевко</t>
  </si>
  <si>
    <t>Главный судья                                                                                 А.В. Поплевко</t>
  </si>
  <si>
    <t>Дрозденко Светлана</t>
  </si>
  <si>
    <t>3.1</t>
  </si>
  <si>
    <t>3.2</t>
  </si>
  <si>
    <t>3.3</t>
  </si>
  <si>
    <t>3.6</t>
  </si>
  <si>
    <t>по виду "Спортивное ориентирование" (командный зачет)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</si>
</sst>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400]h:mm:ss\ AM/PM"/>
  </numFmts>
  <fonts count="56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15">
    <xf numFmtId="0" fontId="0" fillId="0" borderId="0" xfId="0" applyAlignment="1">
      <alignment/>
    </xf>
    <xf numFmtId="0" fontId="3" fillId="0" borderId="0" xfId="52" applyFont="1" applyFill="1" applyBorder="1" applyAlignment="1">
      <alignment horizontal="left" vertical="center"/>
      <protection/>
    </xf>
    <xf numFmtId="0" fontId="3" fillId="0" borderId="10" xfId="52" applyFont="1" applyFill="1" applyBorder="1">
      <alignment/>
      <protection/>
    </xf>
    <xf numFmtId="200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00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32" borderId="10" xfId="52" applyFont="1" applyFill="1" applyBorder="1">
      <alignment/>
      <protection/>
    </xf>
    <xf numFmtId="0" fontId="3" fillId="32" borderId="10" xfId="0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200" fontId="3" fillId="0" borderId="0" xfId="0" applyNumberFormat="1" applyFont="1" applyFill="1" applyBorder="1" applyAlignment="1">
      <alignment horizontal="center"/>
    </xf>
    <xf numFmtId="20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2" borderId="0" xfId="52" applyFont="1" applyFill="1" applyBorder="1">
      <alignment/>
      <protection/>
    </xf>
    <xf numFmtId="0" fontId="3" fillId="32" borderId="0" xfId="0" applyFont="1" applyFill="1" applyBorder="1" applyAlignment="1">
      <alignment horizontal="center"/>
    </xf>
    <xf numFmtId="49" fontId="3" fillId="32" borderId="0" xfId="0" applyNumberFormat="1" applyFont="1" applyFill="1" applyBorder="1" applyAlignment="1">
      <alignment horizontal="center"/>
    </xf>
    <xf numFmtId="200" fontId="3" fillId="32" borderId="0" xfId="0" applyNumberFormat="1" applyFont="1" applyFill="1" applyBorder="1" applyAlignment="1">
      <alignment horizontal="center"/>
    </xf>
    <xf numFmtId="200" fontId="3" fillId="32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49" fontId="3" fillId="32" borderId="12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200" fontId="3" fillId="33" borderId="10" xfId="0" applyNumberFormat="1" applyFont="1" applyFill="1" applyBorder="1" applyAlignment="1">
      <alignment horizontal="center"/>
    </xf>
    <xf numFmtId="0" fontId="3" fillId="33" borderId="10" xfId="52" applyFont="1" applyFill="1" applyBorder="1">
      <alignment/>
      <protection/>
    </xf>
    <xf numFmtId="0" fontId="3" fillId="33" borderId="10" xfId="52" applyFont="1" applyFill="1" applyBorder="1" applyAlignment="1">
      <alignment wrapText="1"/>
      <protection/>
    </xf>
    <xf numFmtId="0" fontId="3" fillId="33" borderId="10" xfId="52" applyFont="1" applyFill="1" applyBorder="1" applyAlignment="1">
      <alignment vertical="center" wrapText="1"/>
      <protection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3" fillId="33" borderId="0" xfId="52" applyFont="1" applyFill="1" applyBorder="1">
      <alignment/>
      <protection/>
    </xf>
    <xf numFmtId="0" fontId="3" fillId="33" borderId="0" xfId="0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200" fontId="3" fillId="33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33" borderId="0" xfId="52" applyFont="1" applyFill="1" applyBorder="1" applyAlignment="1">
      <alignment wrapText="1"/>
      <protection/>
    </xf>
    <xf numFmtId="0" fontId="3" fillId="0" borderId="0" xfId="0" applyFont="1" applyBorder="1" applyAlignment="1">
      <alignment vertical="top" wrapText="1"/>
    </xf>
    <xf numFmtId="0" fontId="7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Alignment="1">
      <alignment horizontal="center" wrapText="1"/>
    </xf>
    <xf numFmtId="49" fontId="9" fillId="0" borderId="0" xfId="0" applyNumberFormat="1" applyFont="1" applyFill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21" fontId="0" fillId="0" borderId="0" xfId="0" applyNumberFormat="1" applyBorder="1" applyAlignment="1">
      <alignment wrapText="1"/>
    </xf>
    <xf numFmtId="200" fontId="0" fillId="0" borderId="0" xfId="0" applyNumberFormat="1" applyBorder="1" applyAlignment="1">
      <alignment wrapText="1"/>
    </xf>
    <xf numFmtId="0" fontId="0" fillId="0" borderId="0" xfId="0" applyBorder="1" applyAlignment="1">
      <alignment horizontal="center" wrapText="1"/>
    </xf>
    <xf numFmtId="21" fontId="0" fillId="0" borderId="0" xfId="0" applyNumberFormat="1" applyAlignment="1">
      <alignment wrapText="1"/>
    </xf>
    <xf numFmtId="200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21" fontId="0" fillId="0" borderId="0" xfId="0" applyNumberFormat="1" applyFont="1" applyAlignment="1">
      <alignment wrapText="1"/>
    </xf>
    <xf numFmtId="200" fontId="0" fillId="0" borderId="0" xfId="0" applyNumberFormat="1" applyFont="1" applyAlignment="1">
      <alignment wrapText="1"/>
    </xf>
    <xf numFmtId="0" fontId="1" fillId="0" borderId="13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21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21" fontId="9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16" xfId="0" applyFont="1" applyFill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53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top"/>
    </xf>
    <xf numFmtId="0" fontId="0" fillId="0" borderId="18" xfId="0" applyBorder="1" applyAlignment="1">
      <alignment/>
    </xf>
    <xf numFmtId="0" fontId="3" fillId="0" borderId="16" xfId="0" applyFont="1" applyBorder="1" applyAlignment="1">
      <alignment horizontal="left" vertical="center"/>
    </xf>
    <xf numFmtId="0" fontId="52" fillId="0" borderId="16" xfId="0" applyFont="1" applyBorder="1" applyAlignment="1">
      <alignment horizontal="center" vertical="top"/>
    </xf>
    <xf numFmtId="0" fontId="52" fillId="0" borderId="17" xfId="0" applyFont="1" applyBorder="1" applyAlignment="1">
      <alignment horizontal="center" vertical="top"/>
    </xf>
    <xf numFmtId="0" fontId="0" fillId="0" borderId="19" xfId="0" applyBorder="1" applyAlignment="1">
      <alignment/>
    </xf>
    <xf numFmtId="0" fontId="9" fillId="0" borderId="0" xfId="0" applyFont="1" applyAlignment="1">
      <alignment/>
    </xf>
    <xf numFmtId="0" fontId="52" fillId="0" borderId="13" xfId="0" applyFont="1" applyBorder="1" applyAlignment="1">
      <alignment horizontal="center" vertical="top"/>
    </xf>
    <xf numFmtId="0" fontId="52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3" xfId="0" applyFont="1" applyBorder="1" applyAlignment="1">
      <alignment horizontal="left" vertical="center"/>
    </xf>
    <xf numFmtId="0" fontId="52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/>
    </xf>
    <xf numFmtId="21" fontId="9" fillId="0" borderId="10" xfId="0" applyNumberFormat="1" applyFont="1" applyFill="1" applyBorder="1" applyAlignment="1">
      <alignment horizontal="center"/>
    </xf>
    <xf numFmtId="200" fontId="9" fillId="0" borderId="10" xfId="0" applyNumberFormat="1" applyFont="1" applyFill="1" applyBorder="1" applyAlignment="1">
      <alignment horizontal="center"/>
    </xf>
    <xf numFmtId="0" fontId="8" fillId="0" borderId="2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1" fillId="0" borderId="2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3" fillId="0" borderId="11" xfId="52" applyFont="1" applyFill="1" applyBorder="1">
      <alignment/>
      <protection/>
    </xf>
    <xf numFmtId="0" fontId="3" fillId="33" borderId="11" xfId="52" applyFont="1" applyFill="1" applyBorder="1">
      <alignment/>
      <protection/>
    </xf>
    <xf numFmtId="0" fontId="3" fillId="33" borderId="11" xfId="0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/>
    </xf>
    <xf numFmtId="200" fontId="3" fillId="33" borderId="11" xfId="0" applyNumberFormat="1" applyFont="1" applyFill="1" applyBorder="1" applyAlignment="1">
      <alignment horizontal="center"/>
    </xf>
    <xf numFmtId="0" fontId="3" fillId="33" borderId="16" xfId="52" applyFont="1" applyFill="1" applyBorder="1">
      <alignment/>
      <protection/>
    </xf>
    <xf numFmtId="0" fontId="3" fillId="33" borderId="16" xfId="0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/>
    </xf>
    <xf numFmtId="200" fontId="3" fillId="33" borderId="16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3" fillId="33" borderId="22" xfId="52" applyFont="1" applyFill="1" applyBorder="1" applyAlignment="1">
      <alignment vertical="center" wrapText="1"/>
      <protection/>
    </xf>
    <xf numFmtId="0" fontId="3" fillId="33" borderId="22" xfId="52" applyFont="1" applyFill="1" applyBorder="1">
      <alignment/>
      <protection/>
    </xf>
    <xf numFmtId="0" fontId="3" fillId="33" borderId="22" xfId="0" applyFont="1" applyFill="1" applyBorder="1" applyAlignment="1">
      <alignment horizontal="center"/>
    </xf>
    <xf numFmtId="49" fontId="3" fillId="33" borderId="22" xfId="0" applyNumberFormat="1" applyFont="1" applyFill="1" applyBorder="1" applyAlignment="1">
      <alignment horizontal="center"/>
    </xf>
    <xf numFmtId="200" fontId="3" fillId="33" borderId="22" xfId="0" applyNumberFormat="1" applyFont="1" applyFill="1" applyBorder="1" applyAlignment="1">
      <alignment horizontal="center"/>
    </xf>
    <xf numFmtId="200" fontId="3" fillId="33" borderId="13" xfId="0" applyNumberFormat="1" applyFont="1" applyFill="1" applyBorder="1" applyAlignment="1">
      <alignment horizontal="center"/>
    </xf>
    <xf numFmtId="200" fontId="3" fillId="33" borderId="17" xfId="0" applyNumberFormat="1" applyFont="1" applyFill="1" applyBorder="1" applyAlignment="1">
      <alignment horizontal="center"/>
    </xf>
    <xf numFmtId="0" fontId="3" fillId="33" borderId="16" xfId="52" applyFont="1" applyFill="1" applyBorder="1" applyAlignment="1">
      <alignment wrapText="1"/>
      <protection/>
    </xf>
    <xf numFmtId="0" fontId="3" fillId="33" borderId="13" xfId="52" applyFont="1" applyFill="1" applyBorder="1">
      <alignment/>
      <protection/>
    </xf>
    <xf numFmtId="0" fontId="3" fillId="33" borderId="16" xfId="0" applyFont="1" applyFill="1" applyBorder="1" applyAlignment="1">
      <alignment horizontal="left"/>
    </xf>
    <xf numFmtId="0" fontId="3" fillId="33" borderId="17" xfId="52" applyFont="1" applyFill="1" applyBorder="1">
      <alignment/>
      <protection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200" fontId="3" fillId="33" borderId="10" xfId="0" applyNumberFormat="1" applyFont="1" applyFill="1" applyBorder="1" applyAlignment="1">
      <alignment horizontal="center" wrapText="1"/>
    </xf>
    <xf numFmtId="0" fontId="3" fillId="0" borderId="10" xfId="52" applyFont="1" applyFill="1" applyBorder="1" applyAlignment="1">
      <alignment wrapText="1"/>
      <protection/>
    </xf>
    <xf numFmtId="0" fontId="3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wrapText="1"/>
    </xf>
    <xf numFmtId="0" fontId="3" fillId="33" borderId="12" xfId="52" applyFont="1" applyFill="1" applyBorder="1">
      <alignment/>
      <protection/>
    </xf>
    <xf numFmtId="200" fontId="3" fillId="33" borderId="12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3" fillId="0" borderId="10" xfId="0" applyFont="1" applyBorder="1" applyAlignment="1">
      <alignment/>
    </xf>
    <xf numFmtId="21" fontId="3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200" fontId="3" fillId="33" borderId="11" xfId="0" applyNumberFormat="1" applyFont="1" applyFill="1" applyBorder="1" applyAlignment="1">
      <alignment horizontal="center" vertical="center"/>
    </xf>
    <xf numFmtId="200" fontId="3" fillId="33" borderId="10" xfId="0" applyNumberFormat="1" applyFont="1" applyFill="1" applyBorder="1" applyAlignment="1">
      <alignment horizontal="center" vertical="center"/>
    </xf>
    <xf numFmtId="200" fontId="3" fillId="33" borderId="16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200" fontId="3" fillId="33" borderId="22" xfId="0" applyNumberFormat="1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3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4" fillId="0" borderId="25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32" xfId="0" applyFont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="75" zoomScaleSheetLayoutView="75" zoomScalePageLayoutView="0" workbookViewId="0" topLeftCell="A25">
      <selection activeCell="B12" sqref="B12"/>
    </sheetView>
  </sheetViews>
  <sheetFormatPr defaultColWidth="9.140625" defaultRowHeight="12.75"/>
  <cols>
    <col min="1" max="1" width="8.421875" style="8" customWidth="1"/>
    <col min="2" max="2" width="25.28125" style="7" customWidth="1"/>
    <col min="3" max="3" width="20.8515625" style="8" customWidth="1"/>
    <col min="4" max="4" width="8.57421875" style="8" customWidth="1"/>
    <col min="5" max="5" width="9.7109375" style="8" hidden="1" customWidth="1"/>
    <col min="6" max="6" width="10.421875" style="8" customWidth="1"/>
    <col min="7" max="7" width="13.421875" style="8" customWidth="1"/>
    <col min="8" max="8" width="13.57421875" style="8" customWidth="1"/>
    <col min="9" max="9" width="12.00390625" style="8" customWidth="1"/>
    <col min="10" max="16384" width="9.140625" style="7" customWidth="1"/>
  </cols>
  <sheetData>
    <row r="1" spans="1:10" s="10" customFormat="1" ht="15.75">
      <c r="A1" s="7"/>
      <c r="B1" s="7"/>
      <c r="C1" s="7"/>
      <c r="D1" s="8"/>
      <c r="E1" s="8"/>
      <c r="F1" s="8"/>
      <c r="G1" s="8"/>
      <c r="H1" s="8"/>
      <c r="I1" s="8"/>
      <c r="J1" s="8"/>
    </row>
    <row r="2" spans="1:10" s="10" customFormat="1" ht="15.75">
      <c r="A2" s="7"/>
      <c r="B2" s="7"/>
      <c r="C2" s="7"/>
      <c r="D2" s="8"/>
      <c r="E2" s="8"/>
      <c r="F2" s="8"/>
      <c r="G2" s="8"/>
      <c r="H2" s="8"/>
      <c r="I2" s="8"/>
      <c r="J2" s="8"/>
    </row>
    <row r="3" spans="1:10" s="10" customFormat="1" ht="36" customHeight="1">
      <c r="A3" s="175" t="s">
        <v>152</v>
      </c>
      <c r="B3" s="175"/>
      <c r="C3" s="175"/>
      <c r="D3" s="175"/>
      <c r="E3" s="175"/>
      <c r="F3" s="175"/>
      <c r="G3" s="175"/>
      <c r="H3" s="175"/>
      <c r="I3" s="175"/>
      <c r="J3" s="175"/>
    </row>
    <row r="4" spans="1:10" s="10" customFormat="1" ht="15.75">
      <c r="A4" s="176" t="s">
        <v>25</v>
      </c>
      <c r="B4" s="176"/>
      <c r="C4" s="27"/>
      <c r="D4" s="27"/>
      <c r="E4" s="27"/>
      <c r="F4" s="112"/>
      <c r="G4" s="112"/>
      <c r="H4" s="176" t="s">
        <v>65</v>
      </c>
      <c r="I4" s="176"/>
      <c r="J4" s="176"/>
    </row>
    <row r="5" spans="1:10" s="10" customFormat="1" ht="33" customHeight="1">
      <c r="A5" s="175" t="s">
        <v>26</v>
      </c>
      <c r="B5" s="175"/>
      <c r="C5" s="175"/>
      <c r="D5" s="175"/>
      <c r="E5" s="175"/>
      <c r="F5" s="175"/>
      <c r="G5" s="175"/>
      <c r="H5" s="175"/>
      <c r="I5" s="175"/>
      <c r="J5" s="175"/>
    </row>
    <row r="6" spans="1:10" s="10" customFormat="1" ht="16.5" thickBot="1">
      <c r="A6" s="7"/>
      <c r="B6" s="14"/>
      <c r="C6" s="14"/>
      <c r="D6" s="13"/>
      <c r="E6" s="13"/>
      <c r="F6" s="13"/>
      <c r="G6" s="13"/>
      <c r="H6" s="13"/>
      <c r="I6" s="13"/>
      <c r="J6" s="13"/>
    </row>
    <row r="7" spans="1:10" s="10" customFormat="1" ht="32.25" thickBot="1">
      <c r="A7" s="113" t="s">
        <v>23</v>
      </c>
      <c r="B7" s="64" t="s">
        <v>0</v>
      </c>
      <c r="C7" s="64" t="s">
        <v>44</v>
      </c>
      <c r="D7" s="64" t="s">
        <v>1</v>
      </c>
      <c r="E7" s="64" t="s">
        <v>2</v>
      </c>
      <c r="F7" s="114" t="s">
        <v>3</v>
      </c>
      <c r="G7" s="114" t="s">
        <v>4</v>
      </c>
      <c r="H7" s="114" t="s">
        <v>5</v>
      </c>
      <c r="I7" s="64" t="s">
        <v>6</v>
      </c>
      <c r="J7" s="115" t="s">
        <v>7</v>
      </c>
    </row>
    <row r="8" spans="1:10" s="10" customFormat="1" ht="15.75">
      <c r="A8" s="172">
        <v>1</v>
      </c>
      <c r="B8" s="116" t="s">
        <v>120</v>
      </c>
      <c r="C8" s="117" t="s">
        <v>160</v>
      </c>
      <c r="D8" s="118" t="s">
        <v>9</v>
      </c>
      <c r="E8" s="119"/>
      <c r="F8" s="120">
        <v>0.001990740740740741</v>
      </c>
      <c r="G8" s="120">
        <v>0</v>
      </c>
      <c r="H8" s="120">
        <f aca="true" t="shared" si="0" ref="H8:H43">F8-G8</f>
        <v>0.001990740740740741</v>
      </c>
      <c r="I8" s="157">
        <f>SUM(H8:H13)</f>
        <v>0.011550925925925925</v>
      </c>
      <c r="J8" s="160">
        <v>1</v>
      </c>
    </row>
    <row r="9" spans="1:10" s="10" customFormat="1" ht="15.75">
      <c r="A9" s="173"/>
      <c r="B9" s="15" t="s">
        <v>123</v>
      </c>
      <c r="C9" s="32" t="s">
        <v>160</v>
      </c>
      <c r="D9" s="16" t="s">
        <v>9</v>
      </c>
      <c r="E9" s="17"/>
      <c r="F9" s="31">
        <v>0.004131944444444444</v>
      </c>
      <c r="G9" s="31">
        <f>F8</f>
        <v>0.001990740740740741</v>
      </c>
      <c r="H9" s="31">
        <f t="shared" si="0"/>
        <v>0.0021412037037037033</v>
      </c>
      <c r="I9" s="158"/>
      <c r="J9" s="161"/>
    </row>
    <row r="10" spans="1:10" s="10" customFormat="1" ht="15.75">
      <c r="A10" s="173"/>
      <c r="B10" s="32" t="s">
        <v>76</v>
      </c>
      <c r="C10" s="32" t="s">
        <v>160</v>
      </c>
      <c r="D10" s="16" t="s">
        <v>8</v>
      </c>
      <c r="E10" s="17"/>
      <c r="F10" s="31">
        <v>0.006273148148148148</v>
      </c>
      <c r="G10" s="31">
        <f>F9</f>
        <v>0.004131944444444444</v>
      </c>
      <c r="H10" s="31">
        <f t="shared" si="0"/>
        <v>0.002141203703703704</v>
      </c>
      <c r="I10" s="158"/>
      <c r="J10" s="161"/>
    </row>
    <row r="11" spans="1:10" s="10" customFormat="1" ht="15.75">
      <c r="A11" s="173"/>
      <c r="B11" s="32" t="s">
        <v>121</v>
      </c>
      <c r="C11" s="32" t="s">
        <v>160</v>
      </c>
      <c r="D11" s="16" t="s">
        <v>9</v>
      </c>
      <c r="E11" s="17"/>
      <c r="F11" s="31">
        <v>0.008333333333333333</v>
      </c>
      <c r="G11" s="31">
        <f>F10</f>
        <v>0.006273148148148148</v>
      </c>
      <c r="H11" s="31">
        <f t="shared" si="0"/>
        <v>0.002060185185185185</v>
      </c>
      <c r="I11" s="158"/>
      <c r="J11" s="161"/>
    </row>
    <row r="12" spans="1:10" s="10" customFormat="1" ht="15.75">
      <c r="A12" s="173"/>
      <c r="B12" s="32" t="s">
        <v>73</v>
      </c>
      <c r="C12" s="32" t="s">
        <v>160</v>
      </c>
      <c r="D12" s="16" t="s">
        <v>8</v>
      </c>
      <c r="E12" s="17"/>
      <c r="F12" s="31">
        <v>0.010069444444444445</v>
      </c>
      <c r="G12" s="31">
        <f>F11</f>
        <v>0.008333333333333333</v>
      </c>
      <c r="H12" s="31">
        <f t="shared" si="0"/>
        <v>0.0017361111111111119</v>
      </c>
      <c r="I12" s="158"/>
      <c r="J12" s="161"/>
    </row>
    <row r="13" spans="1:10" s="10" customFormat="1" ht="16.5" thickBot="1">
      <c r="A13" s="174"/>
      <c r="B13" s="121" t="s">
        <v>77</v>
      </c>
      <c r="C13" s="32" t="s">
        <v>160</v>
      </c>
      <c r="D13" s="122" t="s">
        <v>9</v>
      </c>
      <c r="E13" s="123"/>
      <c r="F13" s="124">
        <v>0.011550925925925925</v>
      </c>
      <c r="G13" s="124">
        <f>F12</f>
        <v>0.010069444444444445</v>
      </c>
      <c r="H13" s="124">
        <f t="shared" si="0"/>
        <v>0.0014814814814814795</v>
      </c>
      <c r="I13" s="159"/>
      <c r="J13" s="162"/>
    </row>
    <row r="14" spans="1:10" s="10" customFormat="1" ht="15.75">
      <c r="A14" s="163">
        <v>2</v>
      </c>
      <c r="B14" s="125" t="s">
        <v>86</v>
      </c>
      <c r="C14" s="117" t="s">
        <v>161</v>
      </c>
      <c r="D14" s="118" t="s">
        <v>9</v>
      </c>
      <c r="E14" s="119" t="s">
        <v>39</v>
      </c>
      <c r="F14" s="120">
        <v>0.0025</v>
      </c>
      <c r="G14" s="120">
        <v>0</v>
      </c>
      <c r="H14" s="120">
        <f t="shared" si="0"/>
        <v>0.0025</v>
      </c>
      <c r="I14" s="157">
        <f>SUM(H14:H19)</f>
        <v>0.016493055555555556</v>
      </c>
      <c r="J14" s="166">
        <v>2</v>
      </c>
    </row>
    <row r="15" spans="1:10" s="10" customFormat="1" ht="15.75">
      <c r="A15" s="164"/>
      <c r="B15" s="34" t="s">
        <v>87</v>
      </c>
      <c r="C15" s="32" t="s">
        <v>161</v>
      </c>
      <c r="D15" s="30" t="s">
        <v>9</v>
      </c>
      <c r="E15" s="35" t="s">
        <v>40</v>
      </c>
      <c r="F15" s="31">
        <v>0.005787037037037038</v>
      </c>
      <c r="G15" s="31">
        <f>F14</f>
        <v>0.0025</v>
      </c>
      <c r="H15" s="31">
        <f t="shared" si="0"/>
        <v>0.0032870370370370375</v>
      </c>
      <c r="I15" s="158"/>
      <c r="J15" s="167"/>
    </row>
    <row r="16" spans="1:10" s="10" customFormat="1" ht="15.75">
      <c r="A16" s="164"/>
      <c r="B16" s="34" t="s">
        <v>111</v>
      </c>
      <c r="C16" s="32" t="s">
        <v>161</v>
      </c>
      <c r="D16" s="30" t="s">
        <v>8</v>
      </c>
      <c r="E16" s="35" t="s">
        <v>41</v>
      </c>
      <c r="F16" s="31">
        <v>0.009432870370370371</v>
      </c>
      <c r="G16" s="31">
        <f>F15</f>
        <v>0.005787037037037038</v>
      </c>
      <c r="H16" s="31">
        <f t="shared" si="0"/>
        <v>0.0036458333333333334</v>
      </c>
      <c r="I16" s="158"/>
      <c r="J16" s="167"/>
    </row>
    <row r="17" spans="1:10" s="10" customFormat="1" ht="15.75">
      <c r="A17" s="164"/>
      <c r="B17" s="126" t="s">
        <v>162</v>
      </c>
      <c r="C17" s="32" t="s">
        <v>161</v>
      </c>
      <c r="D17" s="30" t="s">
        <v>8</v>
      </c>
      <c r="E17" s="35" t="s">
        <v>14</v>
      </c>
      <c r="F17" s="31">
        <v>0.01247685185185185</v>
      </c>
      <c r="G17" s="31">
        <f>F16</f>
        <v>0.009432870370370371</v>
      </c>
      <c r="H17" s="31">
        <f t="shared" si="0"/>
        <v>0.003043981481481479</v>
      </c>
      <c r="I17" s="158"/>
      <c r="J17" s="167"/>
    </row>
    <row r="18" spans="1:10" s="10" customFormat="1" ht="15.75">
      <c r="A18" s="164"/>
      <c r="B18" s="34" t="s">
        <v>122</v>
      </c>
      <c r="C18" s="32" t="s">
        <v>161</v>
      </c>
      <c r="D18" s="30" t="s">
        <v>9</v>
      </c>
      <c r="E18" s="35" t="s">
        <v>42</v>
      </c>
      <c r="F18" s="31">
        <v>0.014490740740740742</v>
      </c>
      <c r="G18" s="31">
        <f>F17</f>
        <v>0.01247685185185185</v>
      </c>
      <c r="H18" s="31">
        <f t="shared" si="0"/>
        <v>0.0020138888888888914</v>
      </c>
      <c r="I18" s="158"/>
      <c r="J18" s="167"/>
    </row>
    <row r="19" spans="1:10" s="10" customFormat="1" ht="16.5" thickBot="1">
      <c r="A19" s="165"/>
      <c r="B19" s="127" t="s">
        <v>85</v>
      </c>
      <c r="C19" s="128" t="s">
        <v>161</v>
      </c>
      <c r="D19" s="129" t="s">
        <v>9</v>
      </c>
      <c r="E19" s="130" t="s">
        <v>43</v>
      </c>
      <c r="F19" s="131">
        <v>0.016493055555555556</v>
      </c>
      <c r="G19" s="131">
        <f>F18</f>
        <v>0.014490740740740742</v>
      </c>
      <c r="H19" s="131">
        <f t="shared" si="0"/>
        <v>0.0020023148148148144</v>
      </c>
      <c r="I19" s="170"/>
      <c r="J19" s="171"/>
    </row>
    <row r="20" spans="1:10" s="10" customFormat="1" ht="15.75">
      <c r="A20" s="172">
        <v>3</v>
      </c>
      <c r="B20" s="116" t="s">
        <v>163</v>
      </c>
      <c r="C20" s="117" t="s">
        <v>164</v>
      </c>
      <c r="D20" s="118" t="s">
        <v>8</v>
      </c>
      <c r="E20" s="119" t="s">
        <v>10</v>
      </c>
      <c r="F20" s="120">
        <v>0.004965277777777778</v>
      </c>
      <c r="G20" s="120">
        <v>0</v>
      </c>
      <c r="H20" s="132">
        <f t="shared" si="0"/>
        <v>0.004965277777777778</v>
      </c>
      <c r="I20" s="157">
        <f>SUM(H20:H25)</f>
        <v>0.027210648148148147</v>
      </c>
      <c r="J20" s="160">
        <v>3</v>
      </c>
    </row>
    <row r="21" spans="1:10" s="10" customFormat="1" ht="15.75">
      <c r="A21" s="173"/>
      <c r="B21" s="126" t="s">
        <v>88</v>
      </c>
      <c r="C21" s="32" t="s">
        <v>164</v>
      </c>
      <c r="D21" s="30" t="s">
        <v>8</v>
      </c>
      <c r="E21" s="35" t="s">
        <v>11</v>
      </c>
      <c r="F21" s="31">
        <v>0.010347222222222223</v>
      </c>
      <c r="G21" s="31">
        <f>F20</f>
        <v>0.004965277777777778</v>
      </c>
      <c r="H21" s="31">
        <f t="shared" si="0"/>
        <v>0.005381944444444445</v>
      </c>
      <c r="I21" s="158"/>
      <c r="J21" s="161"/>
    </row>
    <row r="22" spans="1:10" s="10" customFormat="1" ht="15.75">
      <c r="A22" s="173"/>
      <c r="B22" s="32" t="s">
        <v>165</v>
      </c>
      <c r="C22" s="32" t="s">
        <v>164</v>
      </c>
      <c r="D22" s="30" t="s">
        <v>8</v>
      </c>
      <c r="E22" s="35" t="s">
        <v>12</v>
      </c>
      <c r="F22" s="31">
        <v>0.013842592592592594</v>
      </c>
      <c r="G22" s="31">
        <f>F21</f>
        <v>0.010347222222222223</v>
      </c>
      <c r="H22" s="31">
        <f t="shared" si="0"/>
        <v>0.003495370370370371</v>
      </c>
      <c r="I22" s="158"/>
      <c r="J22" s="161"/>
    </row>
    <row r="23" spans="1:10" s="10" customFormat="1" ht="15.75">
      <c r="A23" s="173"/>
      <c r="B23" s="32" t="s">
        <v>166</v>
      </c>
      <c r="C23" s="32" t="s">
        <v>164</v>
      </c>
      <c r="D23" s="30" t="s">
        <v>9</v>
      </c>
      <c r="E23" s="35" t="s">
        <v>13</v>
      </c>
      <c r="F23" s="31">
        <v>0.01840277777777778</v>
      </c>
      <c r="G23" s="31">
        <f>F22</f>
        <v>0.013842592592592594</v>
      </c>
      <c r="H23" s="31">
        <f t="shared" si="0"/>
        <v>0.0045601851851851845</v>
      </c>
      <c r="I23" s="158"/>
      <c r="J23" s="161"/>
    </row>
    <row r="24" spans="1:10" s="10" customFormat="1" ht="15.75">
      <c r="A24" s="173"/>
      <c r="B24" s="32" t="s">
        <v>167</v>
      </c>
      <c r="C24" s="32" t="s">
        <v>164</v>
      </c>
      <c r="D24" s="30" t="s">
        <v>9</v>
      </c>
      <c r="E24" s="35" t="s">
        <v>30</v>
      </c>
      <c r="F24" s="31">
        <v>0.024479166666666666</v>
      </c>
      <c r="G24" s="31">
        <f>F23</f>
        <v>0.01840277777777778</v>
      </c>
      <c r="H24" s="31">
        <f t="shared" si="0"/>
        <v>0.006076388888888888</v>
      </c>
      <c r="I24" s="158"/>
      <c r="J24" s="161"/>
    </row>
    <row r="25" spans="1:10" s="10" customFormat="1" ht="16.5" thickBot="1">
      <c r="A25" s="174"/>
      <c r="B25" s="121" t="s">
        <v>168</v>
      </c>
      <c r="C25" s="121" t="s">
        <v>164</v>
      </c>
      <c r="D25" s="122" t="s">
        <v>9</v>
      </c>
      <c r="E25" s="123" t="s">
        <v>31</v>
      </c>
      <c r="F25" s="124">
        <v>0.027210648148148147</v>
      </c>
      <c r="G25" s="124">
        <f>F24</f>
        <v>0.024479166666666666</v>
      </c>
      <c r="H25" s="133">
        <f t="shared" si="0"/>
        <v>0.0027314814814814806</v>
      </c>
      <c r="I25" s="159"/>
      <c r="J25" s="162"/>
    </row>
    <row r="26" spans="1:10" s="10" customFormat="1" ht="15.75">
      <c r="A26" s="163">
        <v>4</v>
      </c>
      <c r="B26" s="116" t="s">
        <v>169</v>
      </c>
      <c r="C26" s="116" t="s">
        <v>170</v>
      </c>
      <c r="D26" s="11" t="s">
        <v>8</v>
      </c>
      <c r="E26" s="12" t="s">
        <v>19</v>
      </c>
      <c r="F26" s="3">
        <v>0.007025462962962963</v>
      </c>
      <c r="G26" s="3">
        <v>0</v>
      </c>
      <c r="H26" s="3">
        <f t="shared" si="0"/>
        <v>0.007025462962962963</v>
      </c>
      <c r="I26" s="157">
        <f>SUM(H26:H31)</f>
        <v>0.03800925925925926</v>
      </c>
      <c r="J26" s="166">
        <v>4</v>
      </c>
    </row>
    <row r="27" spans="1:10" s="10" customFormat="1" ht="15.75">
      <c r="A27" s="164"/>
      <c r="B27" s="33" t="s">
        <v>97</v>
      </c>
      <c r="C27" s="32" t="s">
        <v>170</v>
      </c>
      <c r="D27" s="30" t="s">
        <v>9</v>
      </c>
      <c r="E27" s="35" t="s">
        <v>20</v>
      </c>
      <c r="F27" s="31">
        <v>0.012337962962962962</v>
      </c>
      <c r="G27" s="31">
        <f>F26</f>
        <v>0.007025462962962963</v>
      </c>
      <c r="H27" s="31">
        <f t="shared" si="0"/>
        <v>0.005312499999999999</v>
      </c>
      <c r="I27" s="158"/>
      <c r="J27" s="167"/>
    </row>
    <row r="28" spans="1:10" s="10" customFormat="1" ht="15.75">
      <c r="A28" s="164"/>
      <c r="B28" s="32" t="s">
        <v>93</v>
      </c>
      <c r="C28" s="32" t="s">
        <v>170</v>
      </c>
      <c r="D28" s="30" t="s">
        <v>8</v>
      </c>
      <c r="E28" s="35" t="s">
        <v>21</v>
      </c>
      <c r="F28" s="31">
        <v>0.017847222222222223</v>
      </c>
      <c r="G28" s="31">
        <f>F27</f>
        <v>0.012337962962962962</v>
      </c>
      <c r="H28" s="31">
        <f t="shared" si="0"/>
        <v>0.005509259259259261</v>
      </c>
      <c r="I28" s="158"/>
      <c r="J28" s="167"/>
    </row>
    <row r="29" spans="1:10" s="10" customFormat="1" ht="15.75">
      <c r="A29" s="164"/>
      <c r="B29" s="33" t="s">
        <v>134</v>
      </c>
      <c r="C29" s="32" t="s">
        <v>170</v>
      </c>
      <c r="D29" s="30" t="s">
        <v>9</v>
      </c>
      <c r="E29" s="35" t="s">
        <v>22</v>
      </c>
      <c r="F29" s="31">
        <v>0.02164351851851852</v>
      </c>
      <c r="G29" s="31">
        <f>F28</f>
        <v>0.017847222222222223</v>
      </c>
      <c r="H29" s="31">
        <f t="shared" si="0"/>
        <v>0.0037962962962962976</v>
      </c>
      <c r="I29" s="158"/>
      <c r="J29" s="167"/>
    </row>
    <row r="30" spans="1:10" s="10" customFormat="1" ht="15.75">
      <c r="A30" s="164"/>
      <c r="B30" s="32" t="s">
        <v>96</v>
      </c>
      <c r="C30" s="32" t="s">
        <v>170</v>
      </c>
      <c r="D30" s="30" t="s">
        <v>8</v>
      </c>
      <c r="E30" s="35" t="s">
        <v>28</v>
      </c>
      <c r="F30" s="31">
        <v>0.03270833333333333</v>
      </c>
      <c r="G30" s="31">
        <f>F29</f>
        <v>0.02164351851851852</v>
      </c>
      <c r="H30" s="31">
        <f>F30-G30</f>
        <v>0.011064814814814812</v>
      </c>
      <c r="I30" s="158"/>
      <c r="J30" s="167"/>
    </row>
    <row r="31" spans="1:10" s="10" customFormat="1" ht="16.5" thickBot="1">
      <c r="A31" s="165"/>
      <c r="B31" s="134" t="s">
        <v>129</v>
      </c>
      <c r="C31" s="121" t="s">
        <v>170</v>
      </c>
      <c r="D31" s="122" t="s">
        <v>9</v>
      </c>
      <c r="E31" s="123" t="s">
        <v>29</v>
      </c>
      <c r="F31" s="124">
        <v>0.03800925925925926</v>
      </c>
      <c r="G31" s="124">
        <f>F30</f>
        <v>0.03270833333333333</v>
      </c>
      <c r="H31" s="124">
        <f>F31-G31</f>
        <v>0.005300925925925931</v>
      </c>
      <c r="I31" s="159"/>
      <c r="J31" s="168"/>
    </row>
    <row r="32" spans="1:10" s="10" customFormat="1" ht="15.75">
      <c r="A32" s="172">
        <v>5</v>
      </c>
      <c r="B32" s="116" t="s">
        <v>171</v>
      </c>
      <c r="C32" s="117" t="s">
        <v>172</v>
      </c>
      <c r="D32" s="118" t="s">
        <v>9</v>
      </c>
      <c r="E32" s="119" t="s">
        <v>15</v>
      </c>
      <c r="F32" s="120">
        <v>0.004398148148148148</v>
      </c>
      <c r="G32" s="120">
        <v>0</v>
      </c>
      <c r="H32" s="120">
        <f t="shared" si="0"/>
        <v>0.004398148148148148</v>
      </c>
      <c r="I32" s="157">
        <f>SUM(H32:H37)</f>
        <v>0.03847222222222222</v>
      </c>
      <c r="J32" s="160">
        <v>5</v>
      </c>
    </row>
    <row r="33" spans="1:10" s="10" customFormat="1" ht="15.75">
      <c r="A33" s="173"/>
      <c r="B33" s="32" t="s">
        <v>173</v>
      </c>
      <c r="C33" s="32" t="s">
        <v>172</v>
      </c>
      <c r="D33" s="30" t="s">
        <v>8</v>
      </c>
      <c r="E33" s="35" t="s">
        <v>16</v>
      </c>
      <c r="F33" s="31">
        <v>0.013043981481481483</v>
      </c>
      <c r="G33" s="31">
        <f>F32</f>
        <v>0.004398148148148148</v>
      </c>
      <c r="H33" s="31">
        <f t="shared" si="0"/>
        <v>0.008645833333333335</v>
      </c>
      <c r="I33" s="158"/>
      <c r="J33" s="161"/>
    </row>
    <row r="34" spans="1:10" ht="15.75">
      <c r="A34" s="173"/>
      <c r="B34" s="32" t="s">
        <v>127</v>
      </c>
      <c r="C34" s="32" t="s">
        <v>172</v>
      </c>
      <c r="D34" s="30" t="s">
        <v>9</v>
      </c>
      <c r="E34" s="35" t="s">
        <v>17</v>
      </c>
      <c r="F34" s="31">
        <v>0.019560185185185184</v>
      </c>
      <c r="G34" s="31">
        <f>F33</f>
        <v>0.013043981481481483</v>
      </c>
      <c r="H34" s="31">
        <f t="shared" si="0"/>
        <v>0.006516203703703701</v>
      </c>
      <c r="I34" s="158"/>
      <c r="J34" s="161"/>
    </row>
    <row r="35" spans="1:10" ht="15.75">
      <c r="A35" s="173"/>
      <c r="B35" s="32" t="s">
        <v>174</v>
      </c>
      <c r="C35" s="32" t="s">
        <v>172</v>
      </c>
      <c r="D35" s="30" t="s">
        <v>8</v>
      </c>
      <c r="E35" s="35" t="s">
        <v>18</v>
      </c>
      <c r="F35" s="31">
        <v>0.024837962962962964</v>
      </c>
      <c r="G35" s="31">
        <f>F34</f>
        <v>0.019560185185185184</v>
      </c>
      <c r="H35" s="31">
        <f t="shared" si="0"/>
        <v>0.0052777777777777805</v>
      </c>
      <c r="I35" s="158"/>
      <c r="J35" s="161"/>
    </row>
    <row r="36" spans="1:10" ht="15.75">
      <c r="A36" s="173"/>
      <c r="B36" s="32" t="s">
        <v>80</v>
      </c>
      <c r="C36" s="32" t="s">
        <v>172</v>
      </c>
      <c r="D36" s="30" t="s">
        <v>9</v>
      </c>
      <c r="E36" s="35" t="s">
        <v>175</v>
      </c>
      <c r="F36" s="31">
        <v>0.03466435185185185</v>
      </c>
      <c r="G36" s="31">
        <f>F35</f>
        <v>0.024837962962962964</v>
      </c>
      <c r="H36" s="31">
        <f t="shared" si="0"/>
        <v>0.009826388888888885</v>
      </c>
      <c r="I36" s="158"/>
      <c r="J36" s="161"/>
    </row>
    <row r="37" spans="1:10" ht="16.5" thickBot="1">
      <c r="A37" s="174"/>
      <c r="B37" s="121" t="s">
        <v>176</v>
      </c>
      <c r="C37" s="121" t="s">
        <v>172</v>
      </c>
      <c r="D37" s="122" t="s">
        <v>9</v>
      </c>
      <c r="E37" s="123" t="s">
        <v>177</v>
      </c>
      <c r="F37" s="124">
        <v>0.03847222222222222</v>
      </c>
      <c r="G37" s="124">
        <f>F36</f>
        <v>0.03466435185185185</v>
      </c>
      <c r="H37" s="124">
        <f t="shared" si="0"/>
        <v>0.003807870370370371</v>
      </c>
      <c r="I37" s="159"/>
      <c r="J37" s="162"/>
    </row>
    <row r="38" spans="1:10" ht="15.75">
      <c r="A38" s="163">
        <v>6</v>
      </c>
      <c r="B38" s="116" t="s">
        <v>102</v>
      </c>
      <c r="C38" s="135" t="s">
        <v>178</v>
      </c>
      <c r="D38" s="118" t="s">
        <v>9</v>
      </c>
      <c r="E38" s="119" t="s">
        <v>33</v>
      </c>
      <c r="F38" s="120">
        <v>0.0050347222222222225</v>
      </c>
      <c r="G38" s="120">
        <v>0</v>
      </c>
      <c r="H38" s="120">
        <f t="shared" si="0"/>
        <v>0.0050347222222222225</v>
      </c>
      <c r="I38" s="157">
        <f>SUM(H38:H43)</f>
        <v>0.044270833333333336</v>
      </c>
      <c r="J38" s="166">
        <v>6</v>
      </c>
    </row>
    <row r="39" spans="1:10" ht="15.75">
      <c r="A39" s="164"/>
      <c r="B39" s="32" t="s">
        <v>179</v>
      </c>
      <c r="C39" s="32" t="s">
        <v>178</v>
      </c>
      <c r="D39" s="30" t="s">
        <v>8</v>
      </c>
      <c r="E39" s="35" t="s">
        <v>34</v>
      </c>
      <c r="F39" s="31">
        <v>0.012094907407407408</v>
      </c>
      <c r="G39" s="31">
        <f>F38</f>
        <v>0.0050347222222222225</v>
      </c>
      <c r="H39" s="31">
        <f t="shared" si="0"/>
        <v>0.007060185185185186</v>
      </c>
      <c r="I39" s="158"/>
      <c r="J39" s="167"/>
    </row>
    <row r="40" spans="1:10" ht="15.75">
      <c r="A40" s="164"/>
      <c r="B40" s="36" t="s">
        <v>101</v>
      </c>
      <c r="C40" s="32" t="s">
        <v>178</v>
      </c>
      <c r="D40" s="30" t="s">
        <v>9</v>
      </c>
      <c r="E40" s="35" t="s">
        <v>35</v>
      </c>
      <c r="F40" s="31">
        <v>0.01869212962962963</v>
      </c>
      <c r="G40" s="31">
        <f>F39</f>
        <v>0.012094907407407408</v>
      </c>
      <c r="H40" s="31">
        <f t="shared" si="0"/>
        <v>0.006597222222222223</v>
      </c>
      <c r="I40" s="158"/>
      <c r="J40" s="167"/>
    </row>
    <row r="41" spans="1:10" ht="15.75">
      <c r="A41" s="164"/>
      <c r="B41" s="36" t="s">
        <v>132</v>
      </c>
      <c r="C41" s="32" t="s">
        <v>178</v>
      </c>
      <c r="D41" s="30" t="s">
        <v>8</v>
      </c>
      <c r="E41" s="35" t="s">
        <v>36</v>
      </c>
      <c r="F41" s="31">
        <v>0.028171296296296302</v>
      </c>
      <c r="G41" s="31">
        <f>F40</f>
        <v>0.01869212962962963</v>
      </c>
      <c r="H41" s="31">
        <f t="shared" si="0"/>
        <v>0.00947916666666667</v>
      </c>
      <c r="I41" s="158"/>
      <c r="J41" s="167"/>
    </row>
    <row r="42" spans="1:10" ht="15.75">
      <c r="A42" s="164"/>
      <c r="B42" s="36" t="s">
        <v>99</v>
      </c>
      <c r="C42" s="32" t="s">
        <v>178</v>
      </c>
      <c r="D42" s="30" t="s">
        <v>8</v>
      </c>
      <c r="E42" s="35" t="s">
        <v>37</v>
      </c>
      <c r="F42" s="31">
        <v>0.03634259259259259</v>
      </c>
      <c r="G42" s="31">
        <f>F41</f>
        <v>0.028171296296296302</v>
      </c>
      <c r="H42" s="31">
        <f t="shared" si="0"/>
        <v>0.008171296296296291</v>
      </c>
      <c r="I42" s="158"/>
      <c r="J42" s="167"/>
    </row>
    <row r="43" spans="1:10" ht="16.5" thickBot="1">
      <c r="A43" s="169"/>
      <c r="B43" s="136" t="s">
        <v>104</v>
      </c>
      <c r="C43" s="137" t="s">
        <v>178</v>
      </c>
      <c r="D43" s="122" t="s">
        <v>9</v>
      </c>
      <c r="E43" s="123" t="s">
        <v>38</v>
      </c>
      <c r="F43" s="124">
        <v>0.044270833333333336</v>
      </c>
      <c r="G43" s="124">
        <f>F42</f>
        <v>0.03634259259259259</v>
      </c>
      <c r="H43" s="124">
        <f t="shared" si="0"/>
        <v>0.007928240740740743</v>
      </c>
      <c r="I43" s="159"/>
      <c r="J43" s="168"/>
    </row>
    <row r="44" spans="1:10" ht="15.75">
      <c r="A44" s="21"/>
      <c r="B44" s="22"/>
      <c r="C44" s="22"/>
      <c r="D44" s="23"/>
      <c r="E44" s="24"/>
      <c r="F44" s="25"/>
      <c r="G44" s="25"/>
      <c r="H44" s="25"/>
      <c r="I44" s="26"/>
      <c r="J44" s="21"/>
    </row>
    <row r="45" spans="1:10" ht="15.75">
      <c r="A45" s="155" t="s">
        <v>180</v>
      </c>
      <c r="B45" s="155"/>
      <c r="C45" s="155"/>
      <c r="D45" s="155"/>
      <c r="E45" s="155"/>
      <c r="F45" s="155"/>
      <c r="G45" s="155"/>
      <c r="H45" s="155"/>
      <c r="I45" s="155"/>
      <c r="J45" s="155"/>
    </row>
    <row r="46" spans="1:10" s="10" customFormat="1" ht="15.75">
      <c r="A46" s="13"/>
      <c r="B46" s="1"/>
      <c r="C46" s="1"/>
      <c r="D46" s="13"/>
      <c r="E46" s="18"/>
      <c r="F46" s="19"/>
      <c r="G46" s="19"/>
      <c r="H46" s="19"/>
      <c r="I46" s="20"/>
      <c r="J46" s="21"/>
    </row>
    <row r="47" spans="1:10" s="10" customFormat="1" ht="15.75">
      <c r="A47" s="156" t="s">
        <v>24</v>
      </c>
      <c r="B47" s="156"/>
      <c r="C47" s="156"/>
      <c r="D47" s="156"/>
      <c r="E47" s="156"/>
      <c r="F47" s="156"/>
      <c r="G47" s="156"/>
      <c r="H47" s="156"/>
      <c r="I47" s="156"/>
      <c r="J47" s="156"/>
    </row>
    <row r="48" s="10" customFormat="1" ht="15.75">
      <c r="A48" s="13"/>
    </row>
    <row r="49" spans="1:9" s="10" customFormat="1" ht="15.75">
      <c r="A49" s="8"/>
      <c r="B49" s="7"/>
      <c r="C49" s="8"/>
      <c r="D49" s="8"/>
      <c r="E49" s="8"/>
      <c r="F49" s="8"/>
      <c r="G49" s="8"/>
      <c r="H49" s="8"/>
      <c r="I49" s="8"/>
    </row>
    <row r="50" spans="1:9" s="10" customFormat="1" ht="15.75">
      <c r="A50" s="8"/>
      <c r="B50" s="7"/>
      <c r="C50" s="8"/>
      <c r="D50" s="8"/>
      <c r="E50" s="8"/>
      <c r="F50" s="8"/>
      <c r="G50" s="8"/>
      <c r="H50" s="8"/>
      <c r="I50" s="8"/>
    </row>
    <row r="51" spans="1:9" s="10" customFormat="1" ht="15.75">
      <c r="A51" s="8"/>
      <c r="B51" s="7"/>
      <c r="C51" s="8"/>
      <c r="D51" s="8"/>
      <c r="E51" s="8"/>
      <c r="F51" s="8"/>
      <c r="G51" s="8"/>
      <c r="H51" s="8"/>
      <c r="I51" s="8"/>
    </row>
    <row r="52" spans="1:9" s="10" customFormat="1" ht="15.75">
      <c r="A52" s="8"/>
      <c r="B52" s="7"/>
      <c r="C52" s="8"/>
      <c r="D52" s="8"/>
      <c r="E52" s="8"/>
      <c r="F52" s="8"/>
      <c r="G52" s="8"/>
      <c r="H52" s="8"/>
      <c r="I52" s="8"/>
    </row>
    <row r="53" spans="1:9" s="10" customFormat="1" ht="15.75">
      <c r="A53" s="8"/>
      <c r="B53" s="7"/>
      <c r="C53" s="8"/>
      <c r="D53" s="8"/>
      <c r="E53" s="8"/>
      <c r="F53" s="8"/>
      <c r="G53" s="8"/>
      <c r="H53" s="8"/>
      <c r="I53" s="8"/>
    </row>
    <row r="54" spans="1:9" s="10" customFormat="1" ht="15.75">
      <c r="A54" s="8"/>
      <c r="B54" s="7"/>
      <c r="C54" s="8"/>
      <c r="D54" s="8"/>
      <c r="E54" s="8"/>
      <c r="F54" s="8"/>
      <c r="G54" s="8"/>
      <c r="H54" s="8"/>
      <c r="I54" s="8"/>
    </row>
    <row r="55" spans="1:9" s="10" customFormat="1" ht="15.75">
      <c r="A55" s="8"/>
      <c r="B55" s="7"/>
      <c r="C55" s="8"/>
      <c r="D55" s="8"/>
      <c r="E55" s="8"/>
      <c r="F55" s="8"/>
      <c r="G55" s="8"/>
      <c r="H55" s="8"/>
      <c r="I55" s="8"/>
    </row>
    <row r="56" spans="1:9" s="10" customFormat="1" ht="15.75">
      <c r="A56" s="8"/>
      <c r="B56" s="7"/>
      <c r="C56" s="8"/>
      <c r="D56" s="8"/>
      <c r="E56" s="8"/>
      <c r="F56" s="8"/>
      <c r="G56" s="8"/>
      <c r="H56" s="8"/>
      <c r="I56" s="8"/>
    </row>
    <row r="57" spans="1:9" s="10" customFormat="1" ht="15.75">
      <c r="A57" s="8"/>
      <c r="B57" s="7"/>
      <c r="C57" s="8"/>
      <c r="D57" s="8"/>
      <c r="E57" s="8"/>
      <c r="F57" s="8"/>
      <c r="G57" s="8"/>
      <c r="H57" s="8"/>
      <c r="I57" s="8"/>
    </row>
    <row r="58" spans="1:9" s="10" customFormat="1" ht="15.75">
      <c r="A58" s="8"/>
      <c r="B58" s="7"/>
      <c r="C58" s="8"/>
      <c r="D58" s="8"/>
      <c r="E58" s="8"/>
      <c r="F58" s="8"/>
      <c r="G58" s="8"/>
      <c r="H58" s="8"/>
      <c r="I58" s="8"/>
    </row>
    <row r="59" spans="1:9" s="10" customFormat="1" ht="15.75">
      <c r="A59" s="8"/>
      <c r="B59" s="7"/>
      <c r="C59" s="8"/>
      <c r="D59" s="8"/>
      <c r="E59" s="8"/>
      <c r="F59" s="8"/>
      <c r="G59" s="8"/>
      <c r="H59" s="8"/>
      <c r="I59" s="8"/>
    </row>
    <row r="60" spans="1:9" s="10" customFormat="1" ht="15.75">
      <c r="A60" s="8"/>
      <c r="B60" s="7"/>
      <c r="C60" s="8"/>
      <c r="D60" s="8"/>
      <c r="E60" s="8"/>
      <c r="F60" s="8"/>
      <c r="G60" s="8"/>
      <c r="H60" s="8"/>
      <c r="I60" s="8"/>
    </row>
    <row r="61" spans="1:9" s="10" customFormat="1" ht="15.75">
      <c r="A61" s="8"/>
      <c r="B61" s="7"/>
      <c r="C61" s="8"/>
      <c r="D61" s="8"/>
      <c r="E61" s="8"/>
      <c r="F61" s="8"/>
      <c r="G61" s="8"/>
      <c r="H61" s="8"/>
      <c r="I61" s="8"/>
    </row>
    <row r="62" spans="1:9" s="10" customFormat="1" ht="15.75">
      <c r="A62" s="8"/>
      <c r="B62" s="7"/>
      <c r="C62" s="8"/>
      <c r="D62" s="8"/>
      <c r="E62" s="8"/>
      <c r="F62" s="8"/>
      <c r="G62" s="8"/>
      <c r="H62" s="8"/>
      <c r="I62" s="8"/>
    </row>
    <row r="63" spans="1:9" s="10" customFormat="1" ht="15.75">
      <c r="A63" s="8"/>
      <c r="B63" s="7"/>
      <c r="C63" s="8"/>
      <c r="D63" s="8"/>
      <c r="E63" s="8"/>
      <c r="F63" s="8"/>
      <c r="G63" s="8"/>
      <c r="H63" s="8"/>
      <c r="I63" s="8"/>
    </row>
    <row r="64" spans="1:9" s="10" customFormat="1" ht="15.75">
      <c r="A64" s="8"/>
      <c r="B64" s="7"/>
      <c r="C64" s="8"/>
      <c r="D64" s="8"/>
      <c r="E64" s="8"/>
      <c r="F64" s="8"/>
      <c r="G64" s="8"/>
      <c r="H64" s="8"/>
      <c r="I64" s="8"/>
    </row>
    <row r="65" spans="1:9" s="10" customFormat="1" ht="15.75">
      <c r="A65" s="8"/>
      <c r="B65" s="7"/>
      <c r="C65" s="8"/>
      <c r="D65" s="8"/>
      <c r="E65" s="8"/>
      <c r="F65" s="8"/>
      <c r="G65" s="8"/>
      <c r="H65" s="8"/>
      <c r="I65" s="8"/>
    </row>
  </sheetData>
  <sheetProtection/>
  <mergeCells count="24">
    <mergeCell ref="A3:J3"/>
    <mergeCell ref="A32:A37"/>
    <mergeCell ref="I32:I37"/>
    <mergeCell ref="J32:J37"/>
    <mergeCell ref="A4:B4"/>
    <mergeCell ref="H4:J4"/>
    <mergeCell ref="A5:J5"/>
    <mergeCell ref="A8:A13"/>
    <mergeCell ref="I8:I13"/>
    <mergeCell ref="J8:J13"/>
    <mergeCell ref="A14:A19"/>
    <mergeCell ref="A38:A43"/>
    <mergeCell ref="I38:I43"/>
    <mergeCell ref="J38:J43"/>
    <mergeCell ref="I14:I19"/>
    <mergeCell ref="J14:J19"/>
    <mergeCell ref="A20:A25"/>
    <mergeCell ref="A45:J45"/>
    <mergeCell ref="A47:J47"/>
    <mergeCell ref="I20:I25"/>
    <mergeCell ref="J20:J25"/>
    <mergeCell ref="A26:A31"/>
    <mergeCell ref="I26:I31"/>
    <mergeCell ref="J26:J31"/>
  </mergeCells>
  <printOptions horizontalCentered="1"/>
  <pageMargins left="0.3937007874015748" right="0.1968503937007874" top="0.15748031496062992" bottom="0.2755905511811024" header="0.2755905511811024" footer="0.1574803149606299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view="pageBreakPreview" zoomScale="75" zoomScaleSheetLayoutView="75" zoomScalePageLayoutView="0" workbookViewId="0" topLeftCell="A1">
      <selection activeCell="Q12" sqref="Q12"/>
    </sheetView>
  </sheetViews>
  <sheetFormatPr defaultColWidth="9.140625" defaultRowHeight="12.75"/>
  <cols>
    <col min="1" max="1" width="7.57421875" style="9" bestFit="1" customWidth="1"/>
    <col min="2" max="2" width="25.28125" style="9" customWidth="1"/>
    <col min="3" max="3" width="19.57421875" style="9" customWidth="1"/>
    <col min="4" max="4" width="7.00390625" style="9" customWidth="1"/>
    <col min="5" max="5" width="9.00390625" style="9" customWidth="1"/>
    <col min="6" max="6" width="11.421875" style="9" customWidth="1"/>
    <col min="7" max="7" width="8.421875" style="9" customWidth="1"/>
    <col min="8" max="8" width="11.421875" style="9" customWidth="1"/>
    <col min="9" max="16384" width="9.140625" style="9" customWidth="1"/>
  </cols>
  <sheetData>
    <row r="1" spans="1:9" s="7" customFormat="1" ht="48.75" customHeight="1">
      <c r="A1" s="175" t="s">
        <v>152</v>
      </c>
      <c r="B1" s="175"/>
      <c r="C1" s="175"/>
      <c r="D1" s="175"/>
      <c r="E1" s="175"/>
      <c r="F1" s="175"/>
      <c r="G1" s="175"/>
      <c r="H1" s="175"/>
      <c r="I1" s="175"/>
    </row>
    <row r="2" spans="1:9" s="7" customFormat="1" ht="15.75" customHeight="1">
      <c r="A2" s="178" t="s">
        <v>25</v>
      </c>
      <c r="B2" s="178"/>
      <c r="C2" s="178"/>
      <c r="D2" s="27"/>
      <c r="E2" s="176" t="s">
        <v>32</v>
      </c>
      <c r="F2" s="176"/>
      <c r="G2" s="176"/>
      <c r="H2" s="176"/>
      <c r="I2" s="176"/>
    </row>
    <row r="3" spans="1:9" s="7" customFormat="1" ht="35.25" customHeight="1">
      <c r="A3" s="175" t="s">
        <v>27</v>
      </c>
      <c r="B3" s="175"/>
      <c r="C3" s="175"/>
      <c r="D3" s="175"/>
      <c r="E3" s="175"/>
      <c r="F3" s="175"/>
      <c r="G3" s="175"/>
      <c r="H3" s="175"/>
      <c r="I3" s="175"/>
    </row>
    <row r="4" spans="1:9" s="7" customFormat="1" ht="18.75">
      <c r="A4" s="180" t="s">
        <v>47</v>
      </c>
      <c r="B4" s="180"/>
      <c r="C4" s="180"/>
      <c r="D4" s="180"/>
      <c r="E4" s="180"/>
      <c r="F4" s="180"/>
      <c r="G4" s="180"/>
      <c r="H4" s="180"/>
      <c r="I4" s="180"/>
    </row>
    <row r="5" ht="9" customHeight="1"/>
    <row r="6" spans="1:9" s="10" customFormat="1" ht="33" customHeight="1">
      <c r="A6" s="138" t="s">
        <v>181</v>
      </c>
      <c r="B6" s="138" t="s">
        <v>182</v>
      </c>
      <c r="C6" s="138" t="s">
        <v>183</v>
      </c>
      <c r="D6" s="138" t="s">
        <v>184</v>
      </c>
      <c r="E6" s="138" t="s">
        <v>2</v>
      </c>
      <c r="F6" s="138" t="s">
        <v>191</v>
      </c>
      <c r="G6" s="138" t="s">
        <v>190</v>
      </c>
      <c r="H6" s="138" t="s">
        <v>6</v>
      </c>
      <c r="I6" s="138" t="s">
        <v>7</v>
      </c>
    </row>
    <row r="7" spans="1:9" ht="15.75">
      <c r="A7" s="74">
        <v>1</v>
      </c>
      <c r="B7" s="146" t="s">
        <v>73</v>
      </c>
      <c r="C7" s="146" t="s">
        <v>160</v>
      </c>
      <c r="D7" s="28" t="s">
        <v>8</v>
      </c>
      <c r="E7" s="29" t="s">
        <v>196</v>
      </c>
      <c r="F7" s="147">
        <v>0.010069444444444445</v>
      </c>
      <c r="G7" s="147">
        <v>0.008333333333333333</v>
      </c>
      <c r="H7" s="147">
        <v>0.0017361111111111119</v>
      </c>
      <c r="I7" s="74">
        <v>1</v>
      </c>
    </row>
    <row r="8" spans="1:9" ht="15.75">
      <c r="A8" s="74">
        <v>2</v>
      </c>
      <c r="B8" s="32" t="s">
        <v>76</v>
      </c>
      <c r="C8" s="32" t="s">
        <v>160</v>
      </c>
      <c r="D8" s="16" t="s">
        <v>8</v>
      </c>
      <c r="E8" s="17" t="s">
        <v>197</v>
      </c>
      <c r="F8" s="31">
        <v>0.006273148148148148</v>
      </c>
      <c r="G8" s="31">
        <v>0.004131944444444444</v>
      </c>
      <c r="H8" s="31">
        <v>0.002141203703703704</v>
      </c>
      <c r="I8" s="74">
        <v>2</v>
      </c>
    </row>
    <row r="9" spans="1:9" ht="15.75">
      <c r="A9" s="74">
        <v>3</v>
      </c>
      <c r="B9" s="32" t="s">
        <v>110</v>
      </c>
      <c r="C9" s="32" t="s">
        <v>160</v>
      </c>
      <c r="D9" s="16" t="s">
        <v>8</v>
      </c>
      <c r="E9" s="17" t="s">
        <v>198</v>
      </c>
      <c r="F9" s="31">
        <v>0.002523148148148148</v>
      </c>
      <c r="G9" s="31">
        <v>0</v>
      </c>
      <c r="H9" s="31">
        <v>0.002523148148148148</v>
      </c>
      <c r="I9" s="74">
        <v>3</v>
      </c>
    </row>
    <row r="10" spans="1:9" ht="15.75">
      <c r="A10" s="74">
        <v>4</v>
      </c>
      <c r="B10" s="32" t="s">
        <v>195</v>
      </c>
      <c r="C10" s="32" t="s">
        <v>160</v>
      </c>
      <c r="D10" s="16" t="s">
        <v>8</v>
      </c>
      <c r="E10" s="17" t="s">
        <v>199</v>
      </c>
      <c r="F10" s="31">
        <v>0.0026388888888888885</v>
      </c>
      <c r="G10" s="31">
        <v>0</v>
      </c>
      <c r="H10" s="31">
        <v>0.0026388888888888885</v>
      </c>
      <c r="I10" s="74">
        <v>4</v>
      </c>
    </row>
    <row r="11" spans="1:9" ht="15.75">
      <c r="A11" s="74">
        <v>5</v>
      </c>
      <c r="B11" s="36" t="s">
        <v>162</v>
      </c>
      <c r="C11" s="32" t="s">
        <v>161</v>
      </c>
      <c r="D11" s="30" t="s">
        <v>8</v>
      </c>
      <c r="E11" s="35" t="s">
        <v>14</v>
      </c>
      <c r="F11" s="31">
        <v>0.01247685185185185</v>
      </c>
      <c r="G11" s="31">
        <v>0.009432870370370371</v>
      </c>
      <c r="H11" s="31">
        <v>0.003043981481481479</v>
      </c>
      <c r="I11" s="74">
        <v>5</v>
      </c>
    </row>
    <row r="12" spans="1:9" ht="15.75">
      <c r="A12" s="74">
        <v>6</v>
      </c>
      <c r="B12" s="34" t="s">
        <v>111</v>
      </c>
      <c r="C12" s="32" t="s">
        <v>161</v>
      </c>
      <c r="D12" s="30" t="s">
        <v>8</v>
      </c>
      <c r="E12" s="35" t="s">
        <v>41</v>
      </c>
      <c r="F12" s="31">
        <v>0.009432870370370371</v>
      </c>
      <c r="G12" s="31">
        <v>0.005787037037037038</v>
      </c>
      <c r="H12" s="31">
        <v>0.0036458333333333334</v>
      </c>
      <c r="I12" s="74">
        <v>6</v>
      </c>
    </row>
    <row r="13" spans="1:9" ht="15.75">
      <c r="A13" s="74">
        <v>7</v>
      </c>
      <c r="B13" s="2" t="s">
        <v>163</v>
      </c>
      <c r="C13" s="32" t="s">
        <v>164</v>
      </c>
      <c r="D13" s="30" t="s">
        <v>8</v>
      </c>
      <c r="E13" s="35" t="s">
        <v>10</v>
      </c>
      <c r="F13" s="31">
        <v>0.004965277777777778</v>
      </c>
      <c r="G13" s="31">
        <v>0</v>
      </c>
      <c r="H13" s="31">
        <v>0.004965277777777778</v>
      </c>
      <c r="I13" s="74">
        <v>7</v>
      </c>
    </row>
    <row r="14" spans="1:9" ht="15.75">
      <c r="A14" s="74">
        <v>8</v>
      </c>
      <c r="B14" s="32" t="s">
        <v>174</v>
      </c>
      <c r="C14" s="32" t="s">
        <v>172</v>
      </c>
      <c r="D14" s="30" t="s">
        <v>8</v>
      </c>
      <c r="E14" s="35" t="s">
        <v>18</v>
      </c>
      <c r="F14" s="31">
        <v>0.024837962962962964</v>
      </c>
      <c r="G14" s="31">
        <v>0.019560185185185184</v>
      </c>
      <c r="H14" s="31">
        <v>0.0052777777777777805</v>
      </c>
      <c r="I14" s="74">
        <v>8</v>
      </c>
    </row>
    <row r="15" spans="1:9" ht="15.75">
      <c r="A15" s="74">
        <v>9</v>
      </c>
      <c r="B15" s="36" t="s">
        <v>88</v>
      </c>
      <c r="C15" s="32" t="s">
        <v>164</v>
      </c>
      <c r="D15" s="30" t="s">
        <v>8</v>
      </c>
      <c r="E15" s="35" t="s">
        <v>11</v>
      </c>
      <c r="F15" s="31">
        <v>0.010347222222222223</v>
      </c>
      <c r="G15" s="31">
        <v>0.004965277777777778</v>
      </c>
      <c r="H15" s="31">
        <v>0.005381944444444445</v>
      </c>
      <c r="I15" s="74">
        <v>9</v>
      </c>
    </row>
    <row r="16" spans="1:9" ht="15.75">
      <c r="A16" s="74">
        <v>10</v>
      </c>
      <c r="B16" s="32" t="s">
        <v>93</v>
      </c>
      <c r="C16" s="32" t="s">
        <v>170</v>
      </c>
      <c r="D16" s="30" t="s">
        <v>8</v>
      </c>
      <c r="E16" s="35" t="s">
        <v>21</v>
      </c>
      <c r="F16" s="31">
        <v>0.017847222222222223</v>
      </c>
      <c r="G16" s="31">
        <v>0.012337962962962962</v>
      </c>
      <c r="H16" s="31">
        <v>0.005509259259259261</v>
      </c>
      <c r="I16" s="74">
        <v>10</v>
      </c>
    </row>
    <row r="17" spans="1:9" ht="15.75">
      <c r="A17" s="74">
        <v>11</v>
      </c>
      <c r="B17" s="2" t="s">
        <v>169</v>
      </c>
      <c r="C17" s="2" t="s">
        <v>170</v>
      </c>
      <c r="D17" s="4" t="s">
        <v>8</v>
      </c>
      <c r="E17" s="6" t="s">
        <v>19</v>
      </c>
      <c r="F17" s="5">
        <v>0.007025462962962963</v>
      </c>
      <c r="G17" s="5">
        <v>0</v>
      </c>
      <c r="H17" s="5">
        <v>0.007025462962962963</v>
      </c>
      <c r="I17" s="74">
        <v>11</v>
      </c>
    </row>
    <row r="18" spans="1:9" ht="15.75">
      <c r="A18" s="74">
        <v>12</v>
      </c>
      <c r="B18" s="32" t="s">
        <v>179</v>
      </c>
      <c r="C18" s="32" t="s">
        <v>178</v>
      </c>
      <c r="D18" s="30" t="s">
        <v>8</v>
      </c>
      <c r="E18" s="35" t="s">
        <v>34</v>
      </c>
      <c r="F18" s="31">
        <v>0.012094907407407408</v>
      </c>
      <c r="G18" s="31">
        <v>0.0050347222222222225</v>
      </c>
      <c r="H18" s="31">
        <v>0.007060185185185186</v>
      </c>
      <c r="I18" s="74">
        <v>12</v>
      </c>
    </row>
    <row r="19" spans="1:9" ht="15.75">
      <c r="A19" s="74">
        <v>13</v>
      </c>
      <c r="B19" s="36" t="s">
        <v>99</v>
      </c>
      <c r="C19" s="32" t="s">
        <v>178</v>
      </c>
      <c r="D19" s="30" t="s">
        <v>8</v>
      </c>
      <c r="E19" s="35" t="s">
        <v>37</v>
      </c>
      <c r="F19" s="31">
        <v>0.03634259259259259</v>
      </c>
      <c r="G19" s="31">
        <v>0.028171296296296302</v>
      </c>
      <c r="H19" s="31">
        <v>0.008171296296296291</v>
      </c>
      <c r="I19" s="74">
        <v>13</v>
      </c>
    </row>
    <row r="20" spans="1:9" ht="15.75">
      <c r="A20" s="74">
        <v>14</v>
      </c>
      <c r="B20" s="32" t="s">
        <v>173</v>
      </c>
      <c r="C20" s="32" t="s">
        <v>172</v>
      </c>
      <c r="D20" s="30" t="s">
        <v>8</v>
      </c>
      <c r="E20" s="35" t="s">
        <v>16</v>
      </c>
      <c r="F20" s="31">
        <v>0.013043981481481483</v>
      </c>
      <c r="G20" s="31">
        <v>0.004398148148148148</v>
      </c>
      <c r="H20" s="31">
        <v>0.008645833333333335</v>
      </c>
      <c r="I20" s="74">
        <v>14</v>
      </c>
    </row>
    <row r="21" spans="1:9" ht="15.75">
      <c r="A21" s="74">
        <v>15</v>
      </c>
      <c r="B21" s="36" t="s">
        <v>132</v>
      </c>
      <c r="C21" s="32" t="s">
        <v>178</v>
      </c>
      <c r="D21" s="30" t="s">
        <v>8</v>
      </c>
      <c r="E21" s="35" t="s">
        <v>36</v>
      </c>
      <c r="F21" s="31">
        <v>0.028171296296296302</v>
      </c>
      <c r="G21" s="31">
        <v>0.01869212962962963</v>
      </c>
      <c r="H21" s="31">
        <v>0.00947916666666667</v>
      </c>
      <c r="I21" s="74">
        <v>15</v>
      </c>
    </row>
    <row r="22" spans="1:9" ht="15.75">
      <c r="A22" s="74">
        <v>16</v>
      </c>
      <c r="B22" s="32" t="s">
        <v>96</v>
      </c>
      <c r="C22" s="32" t="s">
        <v>170</v>
      </c>
      <c r="D22" s="30" t="s">
        <v>8</v>
      </c>
      <c r="E22" s="35" t="s">
        <v>28</v>
      </c>
      <c r="F22" s="31">
        <v>0.03270833333333333</v>
      </c>
      <c r="G22" s="31">
        <v>0.02164351851851852</v>
      </c>
      <c r="H22" s="31">
        <v>0.011064814814814812</v>
      </c>
      <c r="I22" s="74">
        <v>16</v>
      </c>
    </row>
    <row r="23" spans="1:8" ht="15.75">
      <c r="A23" s="38"/>
      <c r="B23" s="39"/>
      <c r="C23" s="45"/>
      <c r="D23" s="41"/>
      <c r="E23" s="42"/>
      <c r="F23" s="43"/>
      <c r="G23" s="38"/>
      <c r="H23" s="44"/>
    </row>
    <row r="24" spans="1:8" ht="15.75">
      <c r="A24" s="179" t="s">
        <v>193</v>
      </c>
      <c r="B24" s="179"/>
      <c r="C24" s="179"/>
      <c r="D24" s="179"/>
      <c r="E24" s="179"/>
      <c r="F24" s="179"/>
      <c r="G24" s="179"/>
      <c r="H24" s="179"/>
    </row>
    <row r="25" spans="1:8" ht="15.75">
      <c r="A25" s="38"/>
      <c r="B25" s="39"/>
      <c r="C25" s="40"/>
      <c r="D25" s="41"/>
      <c r="E25" s="42"/>
      <c r="F25" s="43"/>
      <c r="G25" s="38"/>
      <c r="H25" s="44"/>
    </row>
    <row r="26" spans="1:8" s="10" customFormat="1" ht="15.75">
      <c r="A26" s="177" t="s">
        <v>189</v>
      </c>
      <c r="B26" s="177"/>
      <c r="C26" s="177"/>
      <c r="D26" s="177"/>
      <c r="E26" s="177"/>
      <c r="F26" s="177"/>
      <c r="G26" s="177"/>
      <c r="H26" s="177"/>
    </row>
    <row r="27" spans="1:8" ht="15.75">
      <c r="A27" s="38"/>
      <c r="B27" s="39"/>
      <c r="C27" s="45"/>
      <c r="D27" s="41"/>
      <c r="E27" s="42"/>
      <c r="F27" s="43"/>
      <c r="G27" s="38"/>
      <c r="H27" s="44"/>
    </row>
  </sheetData>
  <sheetProtection/>
  <mergeCells count="7">
    <mergeCell ref="A1:I1"/>
    <mergeCell ref="A26:H26"/>
    <mergeCell ref="A2:C2"/>
    <mergeCell ref="A24:H24"/>
    <mergeCell ref="A4:I4"/>
    <mergeCell ref="A3:I3"/>
    <mergeCell ref="E2:I2"/>
  </mergeCells>
  <printOptions horizontalCentered="1"/>
  <pageMargins left="0.5511811023622047" right="0.1968503937007874" top="0.6299212598425197" bottom="0.2362204724409449" header="0.6299212598425197" footer="0.2362204724409449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="75" zoomScaleSheetLayoutView="75" zoomScalePageLayoutView="0" workbookViewId="0" topLeftCell="A7">
      <selection activeCell="A31" sqref="A31:H31"/>
    </sheetView>
  </sheetViews>
  <sheetFormatPr defaultColWidth="9.140625" defaultRowHeight="12.75"/>
  <cols>
    <col min="1" max="1" width="7.57421875" style="9" bestFit="1" customWidth="1"/>
    <col min="2" max="2" width="23.28125" style="9" customWidth="1"/>
    <col min="3" max="3" width="21.140625" style="9" customWidth="1"/>
    <col min="4" max="4" width="6.28125" style="9" customWidth="1"/>
    <col min="5" max="5" width="10.7109375" style="9" customWidth="1"/>
    <col min="6" max="6" width="14.28125" style="9" customWidth="1"/>
    <col min="7" max="7" width="7.7109375" style="9" bestFit="1" customWidth="1"/>
    <col min="8" max="16384" width="9.140625" style="9" customWidth="1"/>
  </cols>
  <sheetData>
    <row r="1" spans="1:10" s="7" customFormat="1" ht="40.5" customHeight="1">
      <c r="A1" s="175" t="s">
        <v>152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s="7" customFormat="1" ht="20.25" customHeight="1">
      <c r="A2" s="178" t="s">
        <v>25</v>
      </c>
      <c r="B2" s="178"/>
      <c r="C2" s="178"/>
      <c r="D2" s="27"/>
      <c r="E2" s="181" t="s">
        <v>32</v>
      </c>
      <c r="F2" s="181"/>
      <c r="G2" s="181"/>
      <c r="H2" s="181"/>
      <c r="I2" s="181"/>
      <c r="J2" s="181"/>
    </row>
    <row r="3" spans="1:10" s="7" customFormat="1" ht="29.25" customHeight="1">
      <c r="A3" s="175" t="s">
        <v>27</v>
      </c>
      <c r="B3" s="175"/>
      <c r="C3" s="175"/>
      <c r="D3" s="175"/>
      <c r="E3" s="175"/>
      <c r="F3" s="175"/>
      <c r="G3" s="175"/>
      <c r="H3" s="175"/>
      <c r="I3" s="175"/>
      <c r="J3" s="175"/>
    </row>
    <row r="4" spans="1:10" s="7" customFormat="1" ht="22.5" customHeight="1">
      <c r="A4" s="180" t="s">
        <v>46</v>
      </c>
      <c r="B4" s="180"/>
      <c r="C4" s="180"/>
      <c r="D4" s="180"/>
      <c r="E4" s="180"/>
      <c r="F4" s="180"/>
      <c r="G4" s="180"/>
      <c r="H4" s="180"/>
      <c r="I4" s="180"/>
      <c r="J4" s="180"/>
    </row>
    <row r="5" spans="1:8" s="7" customFormat="1" ht="9.75" customHeight="1">
      <c r="A5" s="182"/>
      <c r="B5" s="182"/>
      <c r="C5" s="182"/>
      <c r="D5" s="182"/>
      <c r="E5" s="182"/>
      <c r="F5" s="182"/>
      <c r="G5" s="182"/>
      <c r="H5" s="182"/>
    </row>
    <row r="6" ht="9" customHeight="1" hidden="1" thickBot="1"/>
    <row r="7" spans="1:10" ht="15.75">
      <c r="A7" s="138" t="s">
        <v>181</v>
      </c>
      <c r="B7" s="138" t="s">
        <v>182</v>
      </c>
      <c r="C7" s="138" t="s">
        <v>183</v>
      </c>
      <c r="D7" s="138" t="s">
        <v>184</v>
      </c>
      <c r="E7" s="138" t="s">
        <v>185</v>
      </c>
      <c r="F7" s="138" t="s">
        <v>186</v>
      </c>
      <c r="G7" s="138" t="s">
        <v>187</v>
      </c>
      <c r="H7" s="138" t="s">
        <v>188</v>
      </c>
      <c r="I7" s="138" t="s">
        <v>7</v>
      </c>
      <c r="J7" s="138" t="s">
        <v>45</v>
      </c>
    </row>
    <row r="8" spans="1:10" ht="15.75">
      <c r="A8" s="71">
        <v>1</v>
      </c>
      <c r="B8" s="33" t="s">
        <v>77</v>
      </c>
      <c r="C8" s="33" t="s">
        <v>160</v>
      </c>
      <c r="D8" s="140" t="s">
        <v>9</v>
      </c>
      <c r="E8" s="141"/>
      <c r="F8" s="142">
        <v>0.011550925925925925</v>
      </c>
      <c r="G8" s="142">
        <v>0.010069444444444445</v>
      </c>
      <c r="H8" s="142">
        <v>0.0014814814814814795</v>
      </c>
      <c r="I8" s="71">
        <v>1</v>
      </c>
      <c r="J8" s="139"/>
    </row>
    <row r="9" spans="1:10" ht="15.75">
      <c r="A9" s="71">
        <v>2</v>
      </c>
      <c r="B9" s="143" t="s">
        <v>120</v>
      </c>
      <c r="C9" s="33" t="s">
        <v>160</v>
      </c>
      <c r="D9" s="140" t="s">
        <v>9</v>
      </c>
      <c r="E9" s="141"/>
      <c r="F9" s="142">
        <v>0.001990740740740741</v>
      </c>
      <c r="G9" s="142">
        <v>0</v>
      </c>
      <c r="H9" s="142">
        <v>0.001990740740740741</v>
      </c>
      <c r="I9" s="71">
        <v>2</v>
      </c>
      <c r="J9" s="139"/>
    </row>
    <row r="10" spans="1:10" ht="15.75">
      <c r="A10" s="71">
        <v>3</v>
      </c>
      <c r="B10" s="34" t="s">
        <v>85</v>
      </c>
      <c r="C10" s="33" t="s">
        <v>161</v>
      </c>
      <c r="D10" s="140" t="s">
        <v>9</v>
      </c>
      <c r="E10" s="141" t="s">
        <v>43</v>
      </c>
      <c r="F10" s="142">
        <v>0.016493055555555556</v>
      </c>
      <c r="G10" s="142">
        <v>0.014490740740740742</v>
      </c>
      <c r="H10" s="142">
        <v>0.0020023148148148144</v>
      </c>
      <c r="I10" s="71">
        <v>3</v>
      </c>
      <c r="J10" s="139"/>
    </row>
    <row r="11" spans="1:10" ht="15.75">
      <c r="A11" s="71">
        <v>4</v>
      </c>
      <c r="B11" s="34" t="s">
        <v>122</v>
      </c>
      <c r="C11" s="33" t="s">
        <v>161</v>
      </c>
      <c r="D11" s="140" t="s">
        <v>9</v>
      </c>
      <c r="E11" s="141" t="s">
        <v>42</v>
      </c>
      <c r="F11" s="142">
        <v>0.014490740740740742</v>
      </c>
      <c r="G11" s="142">
        <v>0.01247685185185185</v>
      </c>
      <c r="H11" s="142">
        <v>0.0020138888888888914</v>
      </c>
      <c r="I11" s="71">
        <v>4</v>
      </c>
      <c r="J11" s="139"/>
    </row>
    <row r="12" spans="1:10" ht="15.75">
      <c r="A12" s="71">
        <v>5</v>
      </c>
      <c r="B12" s="33" t="s">
        <v>121</v>
      </c>
      <c r="C12" s="33" t="s">
        <v>160</v>
      </c>
      <c r="D12" s="140" t="s">
        <v>9</v>
      </c>
      <c r="E12" s="141"/>
      <c r="F12" s="142">
        <v>0.008333333333333333</v>
      </c>
      <c r="G12" s="142">
        <v>0.006273148148148148</v>
      </c>
      <c r="H12" s="142">
        <v>0.002060185185185185</v>
      </c>
      <c r="I12" s="71">
        <v>5</v>
      </c>
      <c r="J12" s="139"/>
    </row>
    <row r="13" spans="1:10" ht="15.75">
      <c r="A13" s="71">
        <v>6</v>
      </c>
      <c r="B13" s="33" t="s">
        <v>123</v>
      </c>
      <c r="C13" s="33" t="s">
        <v>160</v>
      </c>
      <c r="D13" s="140" t="s">
        <v>9</v>
      </c>
      <c r="E13" s="141"/>
      <c r="F13" s="142">
        <v>0.004131944444444444</v>
      </c>
      <c r="G13" s="142">
        <v>0.001990740740740741</v>
      </c>
      <c r="H13" s="142">
        <v>0.0021412037037037033</v>
      </c>
      <c r="I13" s="71">
        <v>6</v>
      </c>
      <c r="J13" s="139"/>
    </row>
    <row r="14" spans="1:10" ht="15.75">
      <c r="A14" s="71">
        <v>7</v>
      </c>
      <c r="B14" s="144" t="s">
        <v>86</v>
      </c>
      <c r="C14" s="33" t="s">
        <v>161</v>
      </c>
      <c r="D14" s="140" t="s">
        <v>9</v>
      </c>
      <c r="E14" s="141" t="s">
        <v>39</v>
      </c>
      <c r="F14" s="142">
        <v>0.0025</v>
      </c>
      <c r="G14" s="142">
        <v>0</v>
      </c>
      <c r="H14" s="142">
        <v>0.0025</v>
      </c>
      <c r="I14" s="71">
        <v>7</v>
      </c>
      <c r="J14" s="139"/>
    </row>
    <row r="15" spans="1:10" ht="15.75">
      <c r="A15" s="71">
        <v>8</v>
      </c>
      <c r="B15" s="33" t="s">
        <v>168</v>
      </c>
      <c r="C15" s="33" t="s">
        <v>164</v>
      </c>
      <c r="D15" s="140" t="s">
        <v>9</v>
      </c>
      <c r="E15" s="141" t="s">
        <v>31</v>
      </c>
      <c r="F15" s="142">
        <v>0.027210648148148147</v>
      </c>
      <c r="G15" s="142">
        <v>0.024479166666666666</v>
      </c>
      <c r="H15" s="142">
        <v>0.0027314814814814806</v>
      </c>
      <c r="I15" s="71">
        <v>8</v>
      </c>
      <c r="J15" s="139"/>
    </row>
    <row r="16" spans="1:10" ht="15.75">
      <c r="A16" s="71">
        <v>9</v>
      </c>
      <c r="B16" s="34" t="s">
        <v>87</v>
      </c>
      <c r="C16" s="33" t="s">
        <v>161</v>
      </c>
      <c r="D16" s="140" t="s">
        <v>9</v>
      </c>
      <c r="E16" s="141" t="s">
        <v>40</v>
      </c>
      <c r="F16" s="142">
        <v>0.005787037037037038</v>
      </c>
      <c r="G16" s="142">
        <v>0.0025</v>
      </c>
      <c r="H16" s="142">
        <v>0.0032870370370370375</v>
      </c>
      <c r="I16" s="71">
        <v>9</v>
      </c>
      <c r="J16" s="139"/>
    </row>
    <row r="17" spans="1:10" ht="15.75">
      <c r="A17" s="71">
        <v>10</v>
      </c>
      <c r="B17" s="32" t="s">
        <v>165</v>
      </c>
      <c r="C17" s="32" t="s">
        <v>164</v>
      </c>
      <c r="D17" s="30" t="s">
        <v>8</v>
      </c>
      <c r="E17" s="35" t="s">
        <v>12</v>
      </c>
      <c r="F17" s="31">
        <v>0.013842592592592594</v>
      </c>
      <c r="G17" s="31">
        <v>0.010347222222222223</v>
      </c>
      <c r="H17" s="31">
        <v>0.003495370370370371</v>
      </c>
      <c r="I17" s="71">
        <v>10</v>
      </c>
      <c r="J17" s="139"/>
    </row>
    <row r="18" spans="1:10" ht="15.75">
      <c r="A18" s="71">
        <v>11</v>
      </c>
      <c r="B18" s="33" t="s">
        <v>134</v>
      </c>
      <c r="C18" s="33" t="s">
        <v>170</v>
      </c>
      <c r="D18" s="140" t="s">
        <v>9</v>
      </c>
      <c r="E18" s="141" t="s">
        <v>22</v>
      </c>
      <c r="F18" s="142">
        <v>0.02164351851851852</v>
      </c>
      <c r="G18" s="142">
        <v>0.017847222222222223</v>
      </c>
      <c r="H18" s="142">
        <v>0.0037962962962962976</v>
      </c>
      <c r="I18" s="71">
        <v>11</v>
      </c>
      <c r="J18" s="139"/>
    </row>
    <row r="19" spans="1:10" ht="15.75">
      <c r="A19" s="71">
        <v>12</v>
      </c>
      <c r="B19" s="33" t="s">
        <v>176</v>
      </c>
      <c r="C19" s="33" t="s">
        <v>172</v>
      </c>
      <c r="D19" s="140" t="s">
        <v>9</v>
      </c>
      <c r="E19" s="141" t="s">
        <v>177</v>
      </c>
      <c r="F19" s="142">
        <v>0.03847222222222222</v>
      </c>
      <c r="G19" s="142">
        <v>0.03466435185185185</v>
      </c>
      <c r="H19" s="142">
        <v>0.003807870370370371</v>
      </c>
      <c r="I19" s="71">
        <v>12</v>
      </c>
      <c r="J19" s="139"/>
    </row>
    <row r="20" spans="1:10" ht="15.75">
      <c r="A20" s="71">
        <v>13</v>
      </c>
      <c r="B20" s="143" t="s">
        <v>171</v>
      </c>
      <c r="C20" s="33" t="s">
        <v>172</v>
      </c>
      <c r="D20" s="140" t="s">
        <v>9</v>
      </c>
      <c r="E20" s="141" t="s">
        <v>15</v>
      </c>
      <c r="F20" s="142">
        <v>0.004398148148148148</v>
      </c>
      <c r="G20" s="142">
        <v>0</v>
      </c>
      <c r="H20" s="142">
        <v>0.004398148148148148</v>
      </c>
      <c r="I20" s="71">
        <v>13</v>
      </c>
      <c r="J20" s="139"/>
    </row>
    <row r="21" spans="1:10" ht="15.75">
      <c r="A21" s="71">
        <v>14</v>
      </c>
      <c r="B21" s="33" t="s">
        <v>166</v>
      </c>
      <c r="C21" s="33" t="s">
        <v>164</v>
      </c>
      <c r="D21" s="140" t="s">
        <v>9</v>
      </c>
      <c r="E21" s="141" t="s">
        <v>13</v>
      </c>
      <c r="F21" s="142">
        <v>0.01840277777777778</v>
      </c>
      <c r="G21" s="142">
        <v>0.013842592592592594</v>
      </c>
      <c r="H21" s="142">
        <v>0.0045601851851851845</v>
      </c>
      <c r="I21" s="71">
        <v>14</v>
      </c>
      <c r="J21" s="139"/>
    </row>
    <row r="22" spans="1:10" ht="15.75">
      <c r="A22" s="71">
        <v>15</v>
      </c>
      <c r="B22" s="143" t="s">
        <v>102</v>
      </c>
      <c r="C22" s="33" t="s">
        <v>178</v>
      </c>
      <c r="D22" s="140" t="s">
        <v>9</v>
      </c>
      <c r="E22" s="141" t="s">
        <v>33</v>
      </c>
      <c r="F22" s="142">
        <v>0.0050347222222222225</v>
      </c>
      <c r="G22" s="142">
        <v>0</v>
      </c>
      <c r="H22" s="142">
        <v>0.0050347222222222225</v>
      </c>
      <c r="I22" s="71">
        <v>15</v>
      </c>
      <c r="J22" s="139"/>
    </row>
    <row r="23" spans="1:10" ht="15.75">
      <c r="A23" s="71">
        <v>16</v>
      </c>
      <c r="B23" s="33" t="s">
        <v>129</v>
      </c>
      <c r="C23" s="33" t="s">
        <v>170</v>
      </c>
      <c r="D23" s="140" t="s">
        <v>9</v>
      </c>
      <c r="E23" s="141" t="s">
        <v>29</v>
      </c>
      <c r="F23" s="142">
        <v>0.03800925925925926</v>
      </c>
      <c r="G23" s="142">
        <v>0.03270833333333333</v>
      </c>
      <c r="H23" s="142">
        <v>0.005300925925925931</v>
      </c>
      <c r="I23" s="71">
        <v>16</v>
      </c>
      <c r="J23" s="139"/>
    </row>
    <row r="24" spans="1:10" ht="15.75">
      <c r="A24" s="71">
        <v>17</v>
      </c>
      <c r="B24" s="33" t="s">
        <v>97</v>
      </c>
      <c r="C24" s="33" t="s">
        <v>170</v>
      </c>
      <c r="D24" s="140" t="s">
        <v>9</v>
      </c>
      <c r="E24" s="141" t="s">
        <v>20</v>
      </c>
      <c r="F24" s="142">
        <v>0.012337962962962962</v>
      </c>
      <c r="G24" s="142">
        <v>0.007025462962962963</v>
      </c>
      <c r="H24" s="142">
        <v>0.005312499999999999</v>
      </c>
      <c r="I24" s="71">
        <v>17</v>
      </c>
      <c r="J24" s="139"/>
    </row>
    <row r="25" spans="1:10" ht="15.75">
      <c r="A25" s="71">
        <v>18</v>
      </c>
      <c r="B25" s="33" t="s">
        <v>167</v>
      </c>
      <c r="C25" s="33" t="s">
        <v>164</v>
      </c>
      <c r="D25" s="140" t="s">
        <v>9</v>
      </c>
      <c r="E25" s="141" t="s">
        <v>30</v>
      </c>
      <c r="F25" s="142">
        <v>0.024479166666666666</v>
      </c>
      <c r="G25" s="142">
        <v>0.01840277777777778</v>
      </c>
      <c r="H25" s="142">
        <v>0.006076388888888888</v>
      </c>
      <c r="I25" s="71">
        <v>18</v>
      </c>
      <c r="J25" s="139"/>
    </row>
    <row r="26" spans="1:10" ht="15.75">
      <c r="A26" s="71">
        <v>19</v>
      </c>
      <c r="B26" s="33" t="s">
        <v>127</v>
      </c>
      <c r="C26" s="33" t="s">
        <v>172</v>
      </c>
      <c r="D26" s="140" t="s">
        <v>9</v>
      </c>
      <c r="E26" s="141" t="s">
        <v>17</v>
      </c>
      <c r="F26" s="142">
        <v>0.019560185185185184</v>
      </c>
      <c r="G26" s="142">
        <v>0.013043981481481483</v>
      </c>
      <c r="H26" s="142">
        <v>0.006516203703703701</v>
      </c>
      <c r="I26" s="71">
        <v>19</v>
      </c>
      <c r="J26" s="139"/>
    </row>
    <row r="27" spans="1:10" ht="15.75">
      <c r="A27" s="71">
        <v>20</v>
      </c>
      <c r="B27" s="145" t="s">
        <v>101</v>
      </c>
      <c r="C27" s="33" t="s">
        <v>178</v>
      </c>
      <c r="D27" s="140" t="s">
        <v>9</v>
      </c>
      <c r="E27" s="141" t="s">
        <v>35</v>
      </c>
      <c r="F27" s="142">
        <v>0.01869212962962963</v>
      </c>
      <c r="G27" s="142">
        <v>0.012094907407407408</v>
      </c>
      <c r="H27" s="142">
        <v>0.006597222222222223</v>
      </c>
      <c r="I27" s="71">
        <v>20</v>
      </c>
      <c r="J27" s="139"/>
    </row>
    <row r="28" spans="1:10" ht="15.75">
      <c r="A28" s="71">
        <v>21</v>
      </c>
      <c r="B28" s="145" t="s">
        <v>104</v>
      </c>
      <c r="C28" s="33" t="s">
        <v>178</v>
      </c>
      <c r="D28" s="140" t="s">
        <v>9</v>
      </c>
      <c r="E28" s="141" t="s">
        <v>38</v>
      </c>
      <c r="F28" s="142">
        <v>0.044270833333333336</v>
      </c>
      <c r="G28" s="142">
        <v>0.03634259259259259</v>
      </c>
      <c r="H28" s="142">
        <v>0.007928240740740743</v>
      </c>
      <c r="I28" s="71">
        <v>21</v>
      </c>
      <c r="J28" s="139"/>
    </row>
    <row r="29" spans="1:10" ht="15.75">
      <c r="A29" s="71">
        <v>22</v>
      </c>
      <c r="B29" s="33" t="s">
        <v>80</v>
      </c>
      <c r="C29" s="33" t="s">
        <v>172</v>
      </c>
      <c r="D29" s="140" t="s">
        <v>9</v>
      </c>
      <c r="E29" s="141" t="s">
        <v>175</v>
      </c>
      <c r="F29" s="142">
        <v>0.03466435185185185</v>
      </c>
      <c r="G29" s="142">
        <v>0.024837962962962964</v>
      </c>
      <c r="H29" s="142">
        <v>0.009826388888888885</v>
      </c>
      <c r="I29" s="37">
        <v>22</v>
      </c>
      <c r="J29" s="139"/>
    </row>
    <row r="30" spans="1:9" ht="15.75">
      <c r="A30" s="148"/>
      <c r="I30" s="149"/>
    </row>
    <row r="31" spans="1:8" ht="15" customHeight="1">
      <c r="A31" s="179" t="s">
        <v>192</v>
      </c>
      <c r="B31" s="179"/>
      <c r="C31" s="179"/>
      <c r="D31" s="179"/>
      <c r="E31" s="179"/>
      <c r="F31" s="179"/>
      <c r="G31" s="179"/>
      <c r="H31" s="179"/>
    </row>
    <row r="32" spans="1:8" ht="15" customHeight="1">
      <c r="A32" s="38"/>
      <c r="B32" s="39"/>
      <c r="C32" s="40"/>
      <c r="D32" s="41"/>
      <c r="E32" s="42"/>
      <c r="F32" s="43"/>
      <c r="G32" s="38"/>
      <c r="H32" s="44"/>
    </row>
    <row r="33" spans="1:8" s="10" customFormat="1" ht="15.75">
      <c r="A33" s="177" t="s">
        <v>24</v>
      </c>
      <c r="B33" s="177"/>
      <c r="C33" s="177"/>
      <c r="D33" s="177"/>
      <c r="E33" s="177"/>
      <c r="F33" s="177"/>
      <c r="G33" s="177"/>
      <c r="H33" s="177"/>
    </row>
  </sheetData>
  <sheetProtection/>
  <mergeCells count="8">
    <mergeCell ref="E2:J2"/>
    <mergeCell ref="A1:J1"/>
    <mergeCell ref="A31:H31"/>
    <mergeCell ref="A33:H33"/>
    <mergeCell ref="A2:C2"/>
    <mergeCell ref="A5:H5"/>
    <mergeCell ref="A4:J4"/>
    <mergeCell ref="A3:J3"/>
  </mergeCells>
  <printOptions horizontalCentered="1"/>
  <pageMargins left="0.3937007874015748" right="0.03937007874015748" top="0.4330708661417323" bottom="0.2362204724409449" header="0.5905511811023623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O22"/>
  <sheetViews>
    <sheetView view="pageBreakPreview" zoomScale="60" zoomScalePageLayoutView="0" workbookViewId="0" topLeftCell="A1">
      <selection activeCell="S5" sqref="S5"/>
    </sheetView>
  </sheetViews>
  <sheetFormatPr defaultColWidth="9.140625" defaultRowHeight="12.75"/>
  <cols>
    <col min="1" max="1" width="8.421875" style="0" customWidth="1"/>
    <col min="2" max="2" width="24.00390625" style="0" customWidth="1"/>
    <col min="3" max="3" width="7.7109375" style="0" customWidth="1"/>
    <col min="7" max="7" width="10.7109375" style="0" customWidth="1"/>
    <col min="8" max="8" width="8.140625" style="0" customWidth="1"/>
    <col min="10" max="10" width="10.8515625" style="0" customWidth="1"/>
    <col min="11" max="11" width="11.57421875" style="0" customWidth="1"/>
    <col min="12" max="12" width="10.140625" style="0" customWidth="1"/>
    <col min="13" max="13" width="12.28125" style="0" customWidth="1"/>
    <col min="14" max="14" width="11.28125" style="0" customWidth="1"/>
  </cols>
  <sheetData>
    <row r="4" spans="1:15" ht="12.7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/>
    </row>
    <row r="5" spans="1:15" ht="74.25" customHeight="1">
      <c r="A5" s="185" t="s">
        <v>159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</row>
    <row r="6" spans="1:15" ht="15.75">
      <c r="A6" s="187" t="s">
        <v>25</v>
      </c>
      <c r="B6" s="187"/>
      <c r="C6" s="47"/>
      <c r="D6" s="47"/>
      <c r="E6" s="47"/>
      <c r="F6" s="50"/>
      <c r="G6" s="51"/>
      <c r="H6" s="51"/>
      <c r="I6" s="51"/>
      <c r="J6" s="51"/>
      <c r="K6" s="51"/>
      <c r="L6" s="51"/>
      <c r="M6" s="187" t="s">
        <v>32</v>
      </c>
      <c r="N6" s="187"/>
      <c r="O6" s="187"/>
    </row>
    <row r="7" spans="1:15" ht="15">
      <c r="A7" s="51"/>
      <c r="B7" s="52"/>
      <c r="C7" s="52"/>
      <c r="D7" s="52"/>
      <c r="E7" s="52"/>
      <c r="F7" s="53"/>
      <c r="G7" s="53"/>
      <c r="H7" s="51"/>
      <c r="I7" s="51"/>
      <c r="J7" s="51"/>
      <c r="K7" s="51"/>
      <c r="L7" s="51"/>
      <c r="M7" s="51"/>
      <c r="N7" s="51"/>
      <c r="O7" s="54"/>
    </row>
    <row r="8" spans="1:15" ht="33.75" customHeight="1">
      <c r="A8" s="186" t="s">
        <v>61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</row>
    <row r="9" spans="1:15" ht="13.5" thickBo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9"/>
    </row>
    <row r="10" spans="1:15" ht="25.5">
      <c r="A10" s="109" t="s">
        <v>23</v>
      </c>
      <c r="B10" s="110" t="s">
        <v>44</v>
      </c>
      <c r="C10" s="110" t="s">
        <v>60</v>
      </c>
      <c r="D10" s="110" t="s">
        <v>59</v>
      </c>
      <c r="E10" s="110" t="s">
        <v>58</v>
      </c>
      <c r="F10" s="110" t="s">
        <v>57</v>
      </c>
      <c r="G10" s="110" t="s">
        <v>56</v>
      </c>
      <c r="H10" s="110" t="s">
        <v>55</v>
      </c>
      <c r="I10" s="110" t="s">
        <v>54</v>
      </c>
      <c r="J10" s="110" t="s">
        <v>53</v>
      </c>
      <c r="K10" s="110" t="s">
        <v>52</v>
      </c>
      <c r="L10" s="110" t="s">
        <v>51</v>
      </c>
      <c r="M10" s="110" t="s">
        <v>50</v>
      </c>
      <c r="N10" s="110" t="s">
        <v>49</v>
      </c>
      <c r="O10" s="111" t="s">
        <v>7</v>
      </c>
    </row>
    <row r="11" spans="1:15" ht="22.5" customHeight="1">
      <c r="A11" s="106">
        <v>1</v>
      </c>
      <c r="B11" s="105" t="s">
        <v>146</v>
      </c>
      <c r="C11" s="106">
        <v>0</v>
      </c>
      <c r="D11" s="106">
        <v>0</v>
      </c>
      <c r="E11" s="106">
        <v>0</v>
      </c>
      <c r="F11" s="106">
        <v>0</v>
      </c>
      <c r="G11" s="106">
        <v>3</v>
      </c>
      <c r="H11" s="106">
        <v>0</v>
      </c>
      <c r="I11" s="106">
        <f aca="true" t="shared" si="0" ref="I11:I16">SUM(C11:H11)</f>
        <v>3</v>
      </c>
      <c r="J11" s="107">
        <f aca="true" t="shared" si="1" ref="J11:J16">I11*$Q$11</f>
        <v>0</v>
      </c>
      <c r="K11" s="108">
        <v>0.004456018518518519</v>
      </c>
      <c r="L11" s="108">
        <v>0</v>
      </c>
      <c r="M11" s="108">
        <f aca="true" t="shared" si="2" ref="M11:M16">K11-L11</f>
        <v>0.004456018518518519</v>
      </c>
      <c r="N11" s="108">
        <f aca="true" t="shared" si="3" ref="N11:N16">J11+M11</f>
        <v>0.004456018518518519</v>
      </c>
      <c r="O11" s="106">
        <v>1</v>
      </c>
    </row>
    <row r="12" spans="1:15" ht="19.5" customHeight="1">
      <c r="A12" s="106">
        <v>2</v>
      </c>
      <c r="B12" s="105" t="s">
        <v>147</v>
      </c>
      <c r="C12" s="106">
        <v>0</v>
      </c>
      <c r="D12" s="106">
        <v>0</v>
      </c>
      <c r="E12" s="106">
        <v>0</v>
      </c>
      <c r="F12" s="106">
        <v>0</v>
      </c>
      <c r="G12" s="106">
        <v>0</v>
      </c>
      <c r="H12" s="106">
        <v>0</v>
      </c>
      <c r="I12" s="106">
        <f t="shared" si="0"/>
        <v>0</v>
      </c>
      <c r="J12" s="107">
        <f t="shared" si="1"/>
        <v>0</v>
      </c>
      <c r="K12" s="108">
        <v>0.006898148148148149</v>
      </c>
      <c r="L12" s="108">
        <v>0</v>
      </c>
      <c r="M12" s="108">
        <f t="shared" si="2"/>
        <v>0.006898148148148149</v>
      </c>
      <c r="N12" s="108">
        <f t="shared" si="3"/>
        <v>0.006898148148148149</v>
      </c>
      <c r="O12" s="106">
        <v>2</v>
      </c>
    </row>
    <row r="13" spans="1:15" ht="15.75">
      <c r="A13" s="106">
        <v>3</v>
      </c>
      <c r="B13" s="105" t="s">
        <v>158</v>
      </c>
      <c r="C13" s="106">
        <v>4</v>
      </c>
      <c r="D13" s="106">
        <v>0</v>
      </c>
      <c r="E13" s="106">
        <v>4</v>
      </c>
      <c r="F13" s="106">
        <v>14</v>
      </c>
      <c r="G13" s="106">
        <v>0</v>
      </c>
      <c r="H13" s="106">
        <v>6</v>
      </c>
      <c r="I13" s="106">
        <f t="shared" si="0"/>
        <v>28</v>
      </c>
      <c r="J13" s="107">
        <f t="shared" si="1"/>
        <v>0</v>
      </c>
      <c r="K13" s="108">
        <v>0.021967592592592594</v>
      </c>
      <c r="L13" s="108">
        <v>0</v>
      </c>
      <c r="M13" s="108">
        <f t="shared" si="2"/>
        <v>0.021967592592592594</v>
      </c>
      <c r="N13" s="108">
        <f t="shared" si="3"/>
        <v>0.021967592592592594</v>
      </c>
      <c r="O13" s="106">
        <v>3</v>
      </c>
    </row>
    <row r="14" spans="1:15" ht="15.75">
      <c r="A14" s="106">
        <v>4</v>
      </c>
      <c r="B14" s="105" t="s">
        <v>148</v>
      </c>
      <c r="C14" s="106">
        <v>34</v>
      </c>
      <c r="D14" s="106">
        <v>25</v>
      </c>
      <c r="E14" s="106">
        <v>1</v>
      </c>
      <c r="F14" s="106">
        <v>22</v>
      </c>
      <c r="G14" s="106">
        <v>30</v>
      </c>
      <c r="H14" s="106">
        <v>4</v>
      </c>
      <c r="I14" s="106">
        <f t="shared" si="0"/>
        <v>116</v>
      </c>
      <c r="J14" s="107">
        <f t="shared" si="1"/>
        <v>0</v>
      </c>
      <c r="K14" s="108">
        <v>0.013113425925925926</v>
      </c>
      <c r="L14" s="108">
        <v>0</v>
      </c>
      <c r="M14" s="108">
        <f t="shared" si="2"/>
        <v>0.013113425925925926</v>
      </c>
      <c r="N14" s="108">
        <f t="shared" si="3"/>
        <v>0.013113425925925926</v>
      </c>
      <c r="O14" s="106">
        <v>4</v>
      </c>
    </row>
    <row r="15" spans="1:15" ht="15.75">
      <c r="A15" s="106">
        <v>5</v>
      </c>
      <c r="B15" s="105" t="s">
        <v>149</v>
      </c>
      <c r="C15" s="106">
        <v>37</v>
      </c>
      <c r="D15" s="106">
        <v>28</v>
      </c>
      <c r="E15" s="106">
        <v>1</v>
      </c>
      <c r="F15" s="106">
        <v>20</v>
      </c>
      <c r="G15" s="106">
        <v>20</v>
      </c>
      <c r="H15" s="106">
        <v>15</v>
      </c>
      <c r="I15" s="106">
        <f t="shared" si="0"/>
        <v>121</v>
      </c>
      <c r="J15" s="107">
        <f t="shared" si="1"/>
        <v>0</v>
      </c>
      <c r="K15" s="108">
        <v>0.01628472222222222</v>
      </c>
      <c r="L15" s="108">
        <v>0</v>
      </c>
      <c r="M15" s="108">
        <f t="shared" si="2"/>
        <v>0.01628472222222222</v>
      </c>
      <c r="N15" s="108">
        <f t="shared" si="3"/>
        <v>0.01628472222222222</v>
      </c>
      <c r="O15" s="106">
        <v>5</v>
      </c>
    </row>
    <row r="16" spans="1:15" ht="15.75">
      <c r="A16" s="106">
        <v>6</v>
      </c>
      <c r="B16" s="105" t="s">
        <v>156</v>
      </c>
      <c r="C16" s="106">
        <v>37</v>
      </c>
      <c r="D16" s="106">
        <v>35</v>
      </c>
      <c r="E16" s="106">
        <v>1</v>
      </c>
      <c r="F16" s="106">
        <v>26</v>
      </c>
      <c r="G16" s="106">
        <v>30</v>
      </c>
      <c r="H16" s="106">
        <v>8</v>
      </c>
      <c r="I16" s="106">
        <f t="shared" si="0"/>
        <v>137</v>
      </c>
      <c r="J16" s="107">
        <f t="shared" si="1"/>
        <v>0</v>
      </c>
      <c r="K16" s="108">
        <v>0.016412037037037037</v>
      </c>
      <c r="L16" s="108">
        <v>0</v>
      </c>
      <c r="M16" s="108">
        <f t="shared" si="2"/>
        <v>0.016412037037037037</v>
      </c>
      <c r="N16" s="108">
        <f t="shared" si="3"/>
        <v>0.016412037037037037</v>
      </c>
      <c r="O16" s="106">
        <v>6</v>
      </c>
    </row>
    <row r="17" spans="1:15" ht="15.75">
      <c r="A17" s="55"/>
      <c r="B17" s="46"/>
      <c r="C17" s="55"/>
      <c r="D17" s="55"/>
      <c r="E17" s="55"/>
      <c r="F17" s="55"/>
      <c r="G17" s="55"/>
      <c r="H17" s="55"/>
      <c r="I17" s="55"/>
      <c r="J17" s="56"/>
      <c r="K17" s="57"/>
      <c r="L17" s="57"/>
      <c r="M17" s="57"/>
      <c r="N17" s="57"/>
      <c r="O17" s="58"/>
    </row>
    <row r="18" spans="1:15" ht="12.75">
      <c r="A18" s="48"/>
      <c r="B18" s="183" t="s">
        <v>194</v>
      </c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49"/>
    </row>
    <row r="19" spans="1:15" ht="12.75">
      <c r="A19" s="48"/>
      <c r="B19" s="61"/>
      <c r="C19" s="61"/>
      <c r="D19" s="61"/>
      <c r="E19" s="61"/>
      <c r="F19" s="61"/>
      <c r="G19" s="61"/>
      <c r="H19" s="61"/>
      <c r="I19" s="61"/>
      <c r="J19" s="62"/>
      <c r="K19" s="63"/>
      <c r="L19" s="63"/>
      <c r="M19" s="63"/>
      <c r="N19" s="63"/>
      <c r="O19" s="49"/>
    </row>
    <row r="20" spans="1:15" ht="12.75">
      <c r="A20" s="48"/>
      <c r="B20" s="61"/>
      <c r="C20" s="61"/>
      <c r="D20" s="61"/>
      <c r="E20" s="61"/>
      <c r="F20" s="61"/>
      <c r="G20" s="61"/>
      <c r="H20" s="61"/>
      <c r="I20" s="61"/>
      <c r="J20" s="62"/>
      <c r="K20" s="63"/>
      <c r="L20" s="63"/>
      <c r="M20" s="63"/>
      <c r="N20" s="63"/>
      <c r="O20" s="49"/>
    </row>
    <row r="21" spans="1:15" ht="15">
      <c r="A21" s="48"/>
      <c r="B21" s="183" t="s">
        <v>48</v>
      </c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49"/>
    </row>
    <row r="22" spans="1:15" ht="12.75">
      <c r="A22" s="48"/>
      <c r="B22" s="48"/>
      <c r="C22" s="48"/>
      <c r="D22" s="48"/>
      <c r="E22" s="48"/>
      <c r="F22" s="48"/>
      <c r="G22" s="48"/>
      <c r="H22" s="48"/>
      <c r="I22" s="48"/>
      <c r="J22" s="59"/>
      <c r="K22" s="60"/>
      <c r="L22" s="60"/>
      <c r="M22" s="60"/>
      <c r="N22" s="60"/>
      <c r="O22" s="49"/>
    </row>
  </sheetData>
  <sheetProtection/>
  <mergeCells count="6">
    <mergeCell ref="B18:N18"/>
    <mergeCell ref="B21:N21"/>
    <mergeCell ref="A5:O5"/>
    <mergeCell ref="A6:B6"/>
    <mergeCell ref="M6:O6"/>
    <mergeCell ref="A8:O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V38"/>
  <sheetViews>
    <sheetView tabSelected="1" view="pageBreakPreview" zoomScale="60" zoomScalePageLayoutView="0" workbookViewId="0" topLeftCell="A1">
      <selection activeCell="A8" sqref="A8:K8"/>
    </sheetView>
  </sheetViews>
  <sheetFormatPr defaultColWidth="9.140625" defaultRowHeight="12.75"/>
  <cols>
    <col min="2" max="2" width="20.7109375" style="0" customWidth="1"/>
    <col min="3" max="3" width="18.28125" style="0" customWidth="1"/>
    <col min="8" max="8" width="11.28125" style="0" customWidth="1"/>
  </cols>
  <sheetData>
    <row r="3" spans="1:11" ht="15.75">
      <c r="A3" s="188" t="s">
        <v>62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</row>
    <row r="4" spans="1:11" ht="15.75">
      <c r="A4" s="188" t="s">
        <v>63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</row>
    <row r="5" spans="1:11" ht="15.75">
      <c r="A5" s="188" t="s">
        <v>64</v>
      </c>
      <c r="B5" s="188"/>
      <c r="C5" s="77"/>
      <c r="D5" s="77"/>
      <c r="E5" s="77"/>
      <c r="F5" s="77"/>
      <c r="G5" s="188" t="s">
        <v>65</v>
      </c>
      <c r="H5" s="188"/>
      <c r="I5" s="188"/>
      <c r="J5" s="188"/>
      <c r="K5" s="188"/>
    </row>
    <row r="6" spans="1:11" ht="15.7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15" customHeight="1">
      <c r="A7" s="188" t="s">
        <v>135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</row>
    <row r="8" spans="1:11" ht="15.75">
      <c r="A8" s="188" t="s">
        <v>200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</row>
    <row r="10" spans="1:22" ht="30.75">
      <c r="A10" s="65" t="s">
        <v>66</v>
      </c>
      <c r="B10" s="65" t="s">
        <v>67</v>
      </c>
      <c r="C10" s="65" t="s">
        <v>68</v>
      </c>
      <c r="D10" s="65" t="s">
        <v>2</v>
      </c>
      <c r="E10" s="65" t="s">
        <v>69</v>
      </c>
      <c r="F10" s="65" t="s">
        <v>70</v>
      </c>
      <c r="G10" s="65" t="s">
        <v>71</v>
      </c>
      <c r="H10" s="65" t="s">
        <v>6</v>
      </c>
      <c r="I10" s="66" t="s">
        <v>72</v>
      </c>
      <c r="J10" s="65" t="s">
        <v>7</v>
      </c>
      <c r="K10" s="67" t="s">
        <v>45</v>
      </c>
      <c r="M10" s="199"/>
      <c r="N10" s="199"/>
      <c r="O10" s="199"/>
      <c r="P10" s="199"/>
      <c r="Q10" s="199"/>
      <c r="R10" s="199"/>
      <c r="S10" s="199"/>
      <c r="T10" s="199"/>
      <c r="U10" s="199"/>
      <c r="V10" s="199"/>
    </row>
    <row r="11" spans="1:11" ht="12.75">
      <c r="A11" s="189">
        <v>1</v>
      </c>
      <c r="B11" s="68" t="s">
        <v>73</v>
      </c>
      <c r="C11" s="68" t="s">
        <v>74</v>
      </c>
      <c r="D11" s="69">
        <v>36</v>
      </c>
      <c r="E11" s="69">
        <v>-17</v>
      </c>
      <c r="F11" s="69" t="s">
        <v>75</v>
      </c>
      <c r="G11" s="69">
        <v>17</v>
      </c>
      <c r="H11" s="70">
        <v>0.01685185185185185</v>
      </c>
      <c r="I11" s="192">
        <f>G11+G12+G13+G14</f>
        <v>67</v>
      </c>
      <c r="J11" s="195">
        <v>1</v>
      </c>
      <c r="K11" s="195"/>
    </row>
    <row r="12" spans="1:11" ht="12.75">
      <c r="A12" s="190"/>
      <c r="B12" s="68" t="s">
        <v>76</v>
      </c>
      <c r="C12" s="68" t="s">
        <v>74</v>
      </c>
      <c r="D12" s="69">
        <v>35</v>
      </c>
      <c r="E12" s="69">
        <v>-17</v>
      </c>
      <c r="F12" s="69" t="s">
        <v>75</v>
      </c>
      <c r="G12" s="69">
        <v>17</v>
      </c>
      <c r="H12" s="70">
        <v>0.020092592592592592</v>
      </c>
      <c r="I12" s="193"/>
      <c r="J12" s="196"/>
      <c r="K12" s="196"/>
    </row>
    <row r="13" spans="1:11" ht="12.75">
      <c r="A13" s="190"/>
      <c r="B13" s="68" t="s">
        <v>195</v>
      </c>
      <c r="C13" s="68" t="s">
        <v>74</v>
      </c>
      <c r="D13" s="69">
        <v>37</v>
      </c>
      <c r="E13" s="69">
        <v>-16</v>
      </c>
      <c r="F13" s="69" t="s">
        <v>75</v>
      </c>
      <c r="G13" s="69">
        <v>16</v>
      </c>
      <c r="H13" s="70">
        <v>0.02892361111111111</v>
      </c>
      <c r="I13" s="193"/>
      <c r="J13" s="196"/>
      <c r="K13" s="196"/>
    </row>
    <row r="14" spans="1:11" ht="12.75">
      <c r="A14" s="191"/>
      <c r="B14" s="68" t="s">
        <v>77</v>
      </c>
      <c r="C14" s="68" t="s">
        <v>74</v>
      </c>
      <c r="D14" s="69">
        <v>33</v>
      </c>
      <c r="E14" s="69">
        <v>-17</v>
      </c>
      <c r="F14" s="69" t="s">
        <v>75</v>
      </c>
      <c r="G14" s="69">
        <v>17</v>
      </c>
      <c r="H14" s="70">
        <v>0.015104166666666667</v>
      </c>
      <c r="I14" s="194"/>
      <c r="J14" s="197"/>
      <c r="K14" s="197"/>
    </row>
    <row r="15" spans="1:11" ht="12.75">
      <c r="A15" s="189">
        <v>2</v>
      </c>
      <c r="B15" s="68" t="s">
        <v>78</v>
      </c>
      <c r="C15" s="68" t="s">
        <v>79</v>
      </c>
      <c r="D15" s="69">
        <v>9</v>
      </c>
      <c r="E15" s="69">
        <v>-10</v>
      </c>
      <c r="F15" s="69" t="s">
        <v>75</v>
      </c>
      <c r="G15" s="69">
        <v>10</v>
      </c>
      <c r="H15" s="70">
        <v>0.027233796296296298</v>
      </c>
      <c r="I15" s="192">
        <f>G15+G16+G17+G18</f>
        <v>55</v>
      </c>
      <c r="J15" s="195">
        <v>2</v>
      </c>
      <c r="K15" s="195"/>
    </row>
    <row r="16" spans="1:11" ht="12.75">
      <c r="A16" s="190"/>
      <c r="B16" s="68" t="s">
        <v>80</v>
      </c>
      <c r="C16" s="68" t="s">
        <v>79</v>
      </c>
      <c r="D16" s="69">
        <v>4</v>
      </c>
      <c r="E16" s="69">
        <v>-17</v>
      </c>
      <c r="F16" s="69" t="s">
        <v>75</v>
      </c>
      <c r="G16" s="69">
        <v>17</v>
      </c>
      <c r="H16" s="70">
        <v>0.023402777777777783</v>
      </c>
      <c r="I16" s="193"/>
      <c r="J16" s="196"/>
      <c r="K16" s="196"/>
    </row>
    <row r="17" spans="1:11" ht="12.75">
      <c r="A17" s="190"/>
      <c r="B17" s="68" t="s">
        <v>81</v>
      </c>
      <c r="C17" s="68" t="s">
        <v>79</v>
      </c>
      <c r="D17" s="69">
        <v>1</v>
      </c>
      <c r="E17" s="69">
        <v>-16</v>
      </c>
      <c r="F17" s="69" t="s">
        <v>75</v>
      </c>
      <c r="G17" s="69">
        <v>16</v>
      </c>
      <c r="H17" s="70">
        <v>0.0165625</v>
      </c>
      <c r="I17" s="193"/>
      <c r="J17" s="196"/>
      <c r="K17" s="196"/>
    </row>
    <row r="18" spans="1:11" ht="12.75">
      <c r="A18" s="191"/>
      <c r="B18" s="68" t="s">
        <v>82</v>
      </c>
      <c r="C18" s="68" t="s">
        <v>79</v>
      </c>
      <c r="D18" s="69">
        <v>2</v>
      </c>
      <c r="E18" s="69">
        <v>-12</v>
      </c>
      <c r="F18" s="69" t="s">
        <v>75</v>
      </c>
      <c r="G18" s="69">
        <v>12</v>
      </c>
      <c r="H18" s="70">
        <v>0.028576388888888887</v>
      </c>
      <c r="I18" s="194"/>
      <c r="J18" s="197"/>
      <c r="K18" s="197"/>
    </row>
    <row r="19" spans="1:11" ht="12.75">
      <c r="A19" s="189">
        <v>3</v>
      </c>
      <c r="B19" s="68" t="s">
        <v>83</v>
      </c>
      <c r="C19" s="68" t="s">
        <v>84</v>
      </c>
      <c r="D19" s="69">
        <v>45</v>
      </c>
      <c r="E19" s="69">
        <v>-9</v>
      </c>
      <c r="F19" s="69" t="s">
        <v>75</v>
      </c>
      <c r="G19" s="69">
        <v>9</v>
      </c>
      <c r="H19" s="70">
        <v>0.020011574074074074</v>
      </c>
      <c r="I19" s="192">
        <f>G19+G20+G21+G22</f>
        <v>54</v>
      </c>
      <c r="J19" s="195">
        <v>3</v>
      </c>
      <c r="K19" s="195"/>
    </row>
    <row r="20" spans="1:11" ht="12.75">
      <c r="A20" s="190"/>
      <c r="B20" s="68" t="s">
        <v>85</v>
      </c>
      <c r="C20" s="68" t="s">
        <v>84</v>
      </c>
      <c r="D20" s="69">
        <v>40</v>
      </c>
      <c r="E20" s="69">
        <v>-17</v>
      </c>
      <c r="F20" s="69" t="s">
        <v>75</v>
      </c>
      <c r="G20" s="69">
        <v>17</v>
      </c>
      <c r="H20" s="70">
        <v>0.01528935185185185</v>
      </c>
      <c r="I20" s="193"/>
      <c r="J20" s="196"/>
      <c r="K20" s="196"/>
    </row>
    <row r="21" spans="1:11" ht="12.75">
      <c r="A21" s="190"/>
      <c r="B21" s="68" t="s">
        <v>86</v>
      </c>
      <c r="C21" s="68" t="s">
        <v>84</v>
      </c>
      <c r="D21" s="69">
        <v>41</v>
      </c>
      <c r="E21" s="69">
        <v>-14</v>
      </c>
      <c r="F21" s="69" t="s">
        <v>75</v>
      </c>
      <c r="G21" s="69">
        <v>14</v>
      </c>
      <c r="H21" s="70">
        <v>0.015949074074074074</v>
      </c>
      <c r="I21" s="193"/>
      <c r="J21" s="196"/>
      <c r="K21" s="196"/>
    </row>
    <row r="22" spans="1:11" ht="12.75">
      <c r="A22" s="191"/>
      <c r="B22" s="68" t="s">
        <v>87</v>
      </c>
      <c r="C22" s="68" t="s">
        <v>84</v>
      </c>
      <c r="D22" s="69">
        <v>43</v>
      </c>
      <c r="E22" s="69">
        <v>-14</v>
      </c>
      <c r="F22" s="69" t="s">
        <v>75</v>
      </c>
      <c r="G22" s="69">
        <v>14</v>
      </c>
      <c r="H22" s="70">
        <v>0.026724537037037036</v>
      </c>
      <c r="I22" s="194"/>
      <c r="J22" s="197"/>
      <c r="K22" s="197"/>
    </row>
    <row r="23" spans="1:11" ht="12.75">
      <c r="A23" s="189">
        <v>4</v>
      </c>
      <c r="B23" s="68" t="s">
        <v>88</v>
      </c>
      <c r="C23" s="68" t="s">
        <v>89</v>
      </c>
      <c r="D23" s="69">
        <v>28</v>
      </c>
      <c r="E23" s="69">
        <v>-16</v>
      </c>
      <c r="F23" s="69" t="s">
        <v>75</v>
      </c>
      <c r="G23" s="69">
        <v>16</v>
      </c>
      <c r="H23" s="70">
        <v>0.026504629629629628</v>
      </c>
      <c r="I23" s="192">
        <f>G23+G24+G25+G26</f>
        <v>53</v>
      </c>
      <c r="J23" s="195">
        <v>4</v>
      </c>
      <c r="K23" s="195"/>
    </row>
    <row r="24" spans="1:11" ht="12.75">
      <c r="A24" s="190"/>
      <c r="B24" s="68" t="s">
        <v>90</v>
      </c>
      <c r="C24" s="68" t="s">
        <v>89</v>
      </c>
      <c r="D24" s="69">
        <v>29</v>
      </c>
      <c r="E24" s="69">
        <v>-15</v>
      </c>
      <c r="F24" s="69" t="s">
        <v>75</v>
      </c>
      <c r="G24" s="69">
        <v>15</v>
      </c>
      <c r="H24" s="70">
        <v>0.02512731481481481</v>
      </c>
      <c r="I24" s="193"/>
      <c r="J24" s="196"/>
      <c r="K24" s="196"/>
    </row>
    <row r="25" spans="1:11" ht="12.75">
      <c r="A25" s="190"/>
      <c r="B25" s="68" t="s">
        <v>91</v>
      </c>
      <c r="C25" s="68" t="s">
        <v>89</v>
      </c>
      <c r="D25" s="69">
        <v>23</v>
      </c>
      <c r="E25" s="69">
        <v>-12</v>
      </c>
      <c r="F25" s="69" t="s">
        <v>75</v>
      </c>
      <c r="G25" s="69">
        <v>12</v>
      </c>
      <c r="H25" s="70">
        <v>0.02394675925925926</v>
      </c>
      <c r="I25" s="193"/>
      <c r="J25" s="196"/>
      <c r="K25" s="196"/>
    </row>
    <row r="26" spans="1:11" ht="12.75">
      <c r="A26" s="191"/>
      <c r="B26" s="68" t="s">
        <v>92</v>
      </c>
      <c r="C26" s="68" t="s">
        <v>89</v>
      </c>
      <c r="D26" s="69">
        <v>21</v>
      </c>
      <c r="E26" s="69">
        <v>-10</v>
      </c>
      <c r="F26" s="69" t="s">
        <v>75</v>
      </c>
      <c r="G26" s="69">
        <v>10</v>
      </c>
      <c r="H26" s="70">
        <v>0.02665509259259259</v>
      </c>
      <c r="I26" s="194"/>
      <c r="J26" s="197"/>
      <c r="K26" s="197"/>
    </row>
    <row r="27" spans="1:11" ht="12.75">
      <c r="A27" s="189">
        <v>5</v>
      </c>
      <c r="B27" s="68" t="s">
        <v>93</v>
      </c>
      <c r="C27" s="68" t="s">
        <v>94</v>
      </c>
      <c r="D27" s="69">
        <v>14</v>
      </c>
      <c r="E27" s="69">
        <v>-13</v>
      </c>
      <c r="F27" s="69" t="s">
        <v>75</v>
      </c>
      <c r="G27" s="69">
        <v>13</v>
      </c>
      <c r="H27" s="70">
        <v>0.029629629629629627</v>
      </c>
      <c r="I27" s="192">
        <f>G27+G28+G29+G30</f>
        <v>51</v>
      </c>
      <c r="J27" s="195">
        <v>5</v>
      </c>
      <c r="K27" s="195"/>
    </row>
    <row r="28" spans="1:11" ht="12.75">
      <c r="A28" s="190"/>
      <c r="B28" s="68" t="s">
        <v>95</v>
      </c>
      <c r="C28" s="68" t="s">
        <v>94</v>
      </c>
      <c r="D28" s="69">
        <v>13</v>
      </c>
      <c r="E28" s="69">
        <v>-13</v>
      </c>
      <c r="F28" s="69" t="s">
        <v>75</v>
      </c>
      <c r="G28" s="69">
        <v>13</v>
      </c>
      <c r="H28" s="70">
        <v>0.030000000000000002</v>
      </c>
      <c r="I28" s="193"/>
      <c r="J28" s="196"/>
      <c r="K28" s="196"/>
    </row>
    <row r="29" spans="1:11" ht="12.75">
      <c r="A29" s="190"/>
      <c r="B29" s="68" t="s">
        <v>96</v>
      </c>
      <c r="C29" s="68" t="s">
        <v>94</v>
      </c>
      <c r="D29" s="69">
        <v>19</v>
      </c>
      <c r="E29" s="69">
        <v>-12</v>
      </c>
      <c r="F29" s="69" t="s">
        <v>75</v>
      </c>
      <c r="G29" s="69">
        <v>12</v>
      </c>
      <c r="H29" s="70">
        <v>0.028738425925925928</v>
      </c>
      <c r="I29" s="193"/>
      <c r="J29" s="196"/>
      <c r="K29" s="196"/>
    </row>
    <row r="30" spans="1:11" ht="12.75">
      <c r="A30" s="191"/>
      <c r="B30" s="68" t="s">
        <v>97</v>
      </c>
      <c r="C30" s="68" t="s">
        <v>94</v>
      </c>
      <c r="D30" s="69">
        <v>17</v>
      </c>
      <c r="E30" s="69">
        <v>-14</v>
      </c>
      <c r="F30" s="69" t="s">
        <v>98</v>
      </c>
      <c r="G30" s="69">
        <v>13</v>
      </c>
      <c r="H30" s="70">
        <v>0.03145833333333333</v>
      </c>
      <c r="I30" s="194"/>
      <c r="J30" s="197"/>
      <c r="K30" s="197"/>
    </row>
    <row r="31" spans="1:11" ht="12.75">
      <c r="A31" s="189">
        <v>6</v>
      </c>
      <c r="B31" s="68" t="s">
        <v>99</v>
      </c>
      <c r="C31" s="68" t="s">
        <v>100</v>
      </c>
      <c r="D31" s="69">
        <v>51</v>
      </c>
      <c r="E31" s="69">
        <v>-6</v>
      </c>
      <c r="F31" s="69" t="s">
        <v>75</v>
      </c>
      <c r="G31" s="69">
        <v>6</v>
      </c>
      <c r="H31" s="70">
        <v>0.02773148148148148</v>
      </c>
      <c r="I31" s="192">
        <f>G31+G32+G33+G34</f>
        <v>24</v>
      </c>
      <c r="J31" s="195">
        <v>6</v>
      </c>
      <c r="K31" s="195"/>
    </row>
    <row r="32" spans="1:11" ht="12.75">
      <c r="A32" s="190"/>
      <c r="B32" s="68" t="s">
        <v>101</v>
      </c>
      <c r="C32" s="68" t="s">
        <v>100</v>
      </c>
      <c r="D32" s="69">
        <v>49</v>
      </c>
      <c r="E32" s="69">
        <v>-10</v>
      </c>
      <c r="F32" s="69" t="s">
        <v>75</v>
      </c>
      <c r="G32" s="69">
        <v>10</v>
      </c>
      <c r="H32" s="70">
        <v>0.02652777777777778</v>
      </c>
      <c r="I32" s="193"/>
      <c r="J32" s="196"/>
      <c r="K32" s="196"/>
    </row>
    <row r="33" spans="1:11" ht="12.75">
      <c r="A33" s="190"/>
      <c r="B33" s="68" t="s">
        <v>102</v>
      </c>
      <c r="C33" s="68" t="s">
        <v>100</v>
      </c>
      <c r="D33" s="69">
        <v>48</v>
      </c>
      <c r="E33" s="69">
        <v>-13</v>
      </c>
      <c r="F33" s="69" t="s">
        <v>103</v>
      </c>
      <c r="G33" s="69">
        <v>8</v>
      </c>
      <c r="H33" s="70">
        <v>0.03467592592592592</v>
      </c>
      <c r="I33" s="193"/>
      <c r="J33" s="196"/>
      <c r="K33" s="196"/>
    </row>
    <row r="34" spans="1:11" ht="12.75">
      <c r="A34" s="191"/>
      <c r="B34" s="68" t="s">
        <v>104</v>
      </c>
      <c r="C34" s="68" t="s">
        <v>100</v>
      </c>
      <c r="D34" s="69">
        <v>53</v>
      </c>
      <c r="E34" s="69">
        <v>-11</v>
      </c>
      <c r="F34" s="69" t="s">
        <v>105</v>
      </c>
      <c r="G34" s="69">
        <v>0</v>
      </c>
      <c r="H34" s="70">
        <v>0.039386574074074074</v>
      </c>
      <c r="I34" s="194"/>
      <c r="J34" s="197"/>
      <c r="K34" s="197"/>
    </row>
    <row r="36" spans="1:11" ht="12.75">
      <c r="A36" s="198" t="s">
        <v>106</v>
      </c>
      <c r="B36" s="198"/>
      <c r="C36" s="198"/>
      <c r="D36" s="198"/>
      <c r="E36" s="198"/>
      <c r="F36" s="198"/>
      <c r="G36" s="198"/>
      <c r="H36" s="198"/>
      <c r="I36" s="198"/>
      <c r="J36" s="198"/>
      <c r="K36" s="198"/>
    </row>
    <row r="38" spans="1:11" ht="12.75">
      <c r="A38" s="198" t="s">
        <v>107</v>
      </c>
      <c r="B38" s="198"/>
      <c r="C38" s="198"/>
      <c r="D38" s="198"/>
      <c r="E38" s="198"/>
      <c r="F38" s="198"/>
      <c r="G38" s="198"/>
      <c r="H38" s="198"/>
      <c r="I38" s="198"/>
      <c r="J38" s="198"/>
      <c r="K38" s="198"/>
    </row>
  </sheetData>
  <sheetProtection/>
  <mergeCells count="33">
    <mergeCell ref="A36:K36"/>
    <mergeCell ref="A38:K38"/>
    <mergeCell ref="M10:V10"/>
    <mergeCell ref="A27:A30"/>
    <mergeCell ref="I27:I30"/>
    <mergeCell ref="J27:J30"/>
    <mergeCell ref="K27:K30"/>
    <mergeCell ref="A31:A34"/>
    <mergeCell ref="I31:I34"/>
    <mergeCell ref="J31:J34"/>
    <mergeCell ref="K31:K34"/>
    <mergeCell ref="A19:A22"/>
    <mergeCell ref="I19:I22"/>
    <mergeCell ref="J19:J22"/>
    <mergeCell ref="K19:K22"/>
    <mergeCell ref="A23:A26"/>
    <mergeCell ref="I23:I26"/>
    <mergeCell ref="J23:J26"/>
    <mergeCell ref="K23:K26"/>
    <mergeCell ref="A11:A14"/>
    <mergeCell ref="I11:I14"/>
    <mergeCell ref="J11:J14"/>
    <mergeCell ref="K11:K14"/>
    <mergeCell ref="A15:A18"/>
    <mergeCell ref="I15:I18"/>
    <mergeCell ref="J15:J18"/>
    <mergeCell ref="K15:K18"/>
    <mergeCell ref="A3:K3"/>
    <mergeCell ref="A4:K4"/>
    <mergeCell ref="A5:B5"/>
    <mergeCell ref="G5:K5"/>
    <mergeCell ref="A7:K7"/>
    <mergeCell ref="A8:K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2"/>
  <sheetViews>
    <sheetView view="pageBreakPreview" zoomScale="60" zoomScalePageLayoutView="0" workbookViewId="0" topLeftCell="A1">
      <selection activeCell="B13" sqref="B13"/>
    </sheetView>
  </sheetViews>
  <sheetFormatPr defaultColWidth="9.140625" defaultRowHeight="12.75"/>
  <cols>
    <col min="1" max="1" width="6.28125" style="0" customWidth="1"/>
    <col min="2" max="2" width="32.28125" style="0" customWidth="1"/>
    <col min="3" max="3" width="24.28125" style="0" customWidth="1"/>
    <col min="4" max="4" width="11.00390625" style="0" customWidth="1"/>
    <col min="6" max="6" width="10.57421875" style="0" customWidth="1"/>
    <col min="8" max="8" width="12.00390625" style="0" customWidth="1"/>
  </cols>
  <sheetData>
    <row r="2" spans="1:10" ht="15.75">
      <c r="A2" s="188" t="s">
        <v>62</v>
      </c>
      <c r="B2" s="188"/>
      <c r="C2" s="188"/>
      <c r="D2" s="188"/>
      <c r="E2" s="188"/>
      <c r="F2" s="188"/>
      <c r="G2" s="188"/>
      <c r="H2" s="188"/>
      <c r="I2" s="188"/>
      <c r="J2" s="188"/>
    </row>
    <row r="3" spans="1:10" ht="15.75">
      <c r="A3" s="188" t="s">
        <v>63</v>
      </c>
      <c r="B3" s="188"/>
      <c r="C3" s="188"/>
      <c r="D3" s="188"/>
      <c r="E3" s="188"/>
      <c r="F3" s="188"/>
      <c r="G3" s="188"/>
      <c r="H3" s="188"/>
      <c r="I3" s="188"/>
      <c r="J3" s="188"/>
    </row>
    <row r="4" spans="1:10" ht="15.75">
      <c r="A4" s="188" t="s">
        <v>64</v>
      </c>
      <c r="B4" s="188"/>
      <c r="C4" s="77"/>
      <c r="D4" s="77"/>
      <c r="E4" s="77"/>
      <c r="F4" s="77"/>
      <c r="G4" s="188" t="s">
        <v>65</v>
      </c>
      <c r="H4" s="188"/>
      <c r="I4" s="188"/>
      <c r="J4" s="188"/>
    </row>
    <row r="5" spans="1:10" ht="18" customHeight="1">
      <c r="A5" s="77"/>
      <c r="B5" s="77"/>
      <c r="C5" s="77"/>
      <c r="D5" s="77"/>
      <c r="E5" s="77"/>
      <c r="F5" s="77"/>
      <c r="G5" s="77"/>
      <c r="H5" s="77"/>
      <c r="I5" s="77"/>
      <c r="J5" s="77"/>
    </row>
    <row r="6" spans="1:10" ht="40.5" customHeight="1">
      <c r="A6" s="200" t="s">
        <v>136</v>
      </c>
      <c r="B6" s="188"/>
      <c r="C6" s="188"/>
      <c r="D6" s="188"/>
      <c r="E6" s="188"/>
      <c r="F6" s="188"/>
      <c r="G6" s="188"/>
      <c r="H6" s="188"/>
      <c r="I6" s="188"/>
      <c r="J6" s="188"/>
    </row>
    <row r="7" spans="1:10" ht="19.5" customHeight="1">
      <c r="A7" s="188" t="s">
        <v>108</v>
      </c>
      <c r="B7" s="188"/>
      <c r="C7" s="188"/>
      <c r="D7" s="188"/>
      <c r="E7" s="188"/>
      <c r="F7" s="188"/>
      <c r="G7" s="188"/>
      <c r="H7" s="188"/>
      <c r="I7" s="188"/>
      <c r="J7" s="188"/>
    </row>
    <row r="8" ht="18" customHeight="1"/>
    <row r="9" spans="1:10" ht="15.75">
      <c r="A9" s="72" t="s">
        <v>66</v>
      </c>
      <c r="B9" s="72" t="s">
        <v>67</v>
      </c>
      <c r="C9" s="72" t="s">
        <v>68</v>
      </c>
      <c r="D9" s="72" t="s">
        <v>2</v>
      </c>
      <c r="E9" s="72" t="s">
        <v>69</v>
      </c>
      <c r="F9" s="72" t="s">
        <v>70</v>
      </c>
      <c r="G9" s="72" t="s">
        <v>71</v>
      </c>
      <c r="H9" s="72" t="s">
        <v>6</v>
      </c>
      <c r="I9" s="72" t="s">
        <v>7</v>
      </c>
      <c r="J9" s="73" t="s">
        <v>45</v>
      </c>
    </row>
    <row r="10" spans="1:10" ht="15">
      <c r="A10" s="74">
        <v>1</v>
      </c>
      <c r="B10" s="75" t="s">
        <v>73</v>
      </c>
      <c r="C10" s="75" t="s">
        <v>74</v>
      </c>
      <c r="D10" s="74">
        <v>36</v>
      </c>
      <c r="E10" s="74">
        <v>-17</v>
      </c>
      <c r="F10" s="74" t="s">
        <v>75</v>
      </c>
      <c r="G10" s="74">
        <v>17</v>
      </c>
      <c r="H10" s="76">
        <v>0.01685185185185185</v>
      </c>
      <c r="I10" s="74">
        <v>1</v>
      </c>
      <c r="J10" s="75"/>
    </row>
    <row r="11" spans="1:10" ht="15">
      <c r="A11" s="74">
        <v>2</v>
      </c>
      <c r="B11" s="75" t="s">
        <v>76</v>
      </c>
      <c r="C11" s="75" t="s">
        <v>74</v>
      </c>
      <c r="D11" s="74">
        <v>35</v>
      </c>
      <c r="E11" s="74">
        <v>-17</v>
      </c>
      <c r="F11" s="74" t="s">
        <v>75</v>
      </c>
      <c r="G11" s="74">
        <v>17</v>
      </c>
      <c r="H11" s="76">
        <v>0.020092592592592592</v>
      </c>
      <c r="I11" s="74">
        <v>2</v>
      </c>
      <c r="J11" s="75"/>
    </row>
    <row r="12" spans="1:10" ht="15">
      <c r="A12" s="74">
        <v>3</v>
      </c>
      <c r="B12" s="75" t="s">
        <v>88</v>
      </c>
      <c r="C12" s="75" t="s">
        <v>89</v>
      </c>
      <c r="D12" s="74">
        <v>28</v>
      </c>
      <c r="E12" s="74">
        <v>-16</v>
      </c>
      <c r="F12" s="74" t="s">
        <v>75</v>
      </c>
      <c r="G12" s="74">
        <v>16</v>
      </c>
      <c r="H12" s="76">
        <v>0.026504629629629628</v>
      </c>
      <c r="I12" s="74">
        <v>3</v>
      </c>
      <c r="J12" s="75"/>
    </row>
    <row r="13" spans="1:10" ht="15">
      <c r="A13" s="74">
        <v>4</v>
      </c>
      <c r="B13" s="75" t="s">
        <v>195</v>
      </c>
      <c r="C13" s="75" t="s">
        <v>74</v>
      </c>
      <c r="D13" s="74">
        <v>37</v>
      </c>
      <c r="E13" s="74">
        <v>-16</v>
      </c>
      <c r="F13" s="74" t="s">
        <v>75</v>
      </c>
      <c r="G13" s="74">
        <v>16</v>
      </c>
      <c r="H13" s="76">
        <v>0.02892361111111111</v>
      </c>
      <c r="I13" s="74">
        <v>4</v>
      </c>
      <c r="J13" s="75"/>
    </row>
    <row r="14" spans="1:10" ht="15">
      <c r="A14" s="74">
        <v>5</v>
      </c>
      <c r="B14" s="75" t="s">
        <v>90</v>
      </c>
      <c r="C14" s="75" t="s">
        <v>89</v>
      </c>
      <c r="D14" s="74">
        <v>29</v>
      </c>
      <c r="E14" s="74">
        <v>-15</v>
      </c>
      <c r="F14" s="74" t="s">
        <v>75</v>
      </c>
      <c r="G14" s="74">
        <v>15</v>
      </c>
      <c r="H14" s="76">
        <v>0.02512731481481481</v>
      </c>
      <c r="I14" s="74">
        <v>5</v>
      </c>
      <c r="J14" s="75"/>
    </row>
    <row r="15" spans="1:10" ht="15">
      <c r="A15" s="74">
        <v>6</v>
      </c>
      <c r="B15" s="75" t="s">
        <v>93</v>
      </c>
      <c r="C15" s="75" t="s">
        <v>94</v>
      </c>
      <c r="D15" s="74">
        <v>14</v>
      </c>
      <c r="E15" s="74">
        <v>-13</v>
      </c>
      <c r="F15" s="74" t="s">
        <v>75</v>
      </c>
      <c r="G15" s="74">
        <v>13</v>
      </c>
      <c r="H15" s="76">
        <v>0.029629629629629627</v>
      </c>
      <c r="I15" s="74">
        <v>6</v>
      </c>
      <c r="J15" s="75"/>
    </row>
    <row r="16" spans="1:10" ht="15">
      <c r="A16" s="74">
        <v>7</v>
      </c>
      <c r="B16" s="75" t="s">
        <v>95</v>
      </c>
      <c r="C16" s="75" t="s">
        <v>94</v>
      </c>
      <c r="D16" s="74">
        <v>13</v>
      </c>
      <c r="E16" s="74">
        <v>-13</v>
      </c>
      <c r="F16" s="74" t="s">
        <v>75</v>
      </c>
      <c r="G16" s="74">
        <v>13</v>
      </c>
      <c r="H16" s="76">
        <v>0.030000000000000002</v>
      </c>
      <c r="I16" s="74">
        <v>7</v>
      </c>
      <c r="J16" s="75"/>
    </row>
    <row r="17" spans="1:10" ht="15">
      <c r="A17" s="74">
        <v>8</v>
      </c>
      <c r="B17" s="75" t="s">
        <v>96</v>
      </c>
      <c r="C17" s="75" t="s">
        <v>94</v>
      </c>
      <c r="D17" s="74">
        <v>19</v>
      </c>
      <c r="E17" s="74">
        <v>-12</v>
      </c>
      <c r="F17" s="74" t="s">
        <v>75</v>
      </c>
      <c r="G17" s="74">
        <v>12</v>
      </c>
      <c r="H17" s="76">
        <v>0.028738425925925928</v>
      </c>
      <c r="I17" s="74">
        <v>8</v>
      </c>
      <c r="J17" s="75"/>
    </row>
    <row r="18" spans="1:10" ht="15">
      <c r="A18" s="74">
        <v>9</v>
      </c>
      <c r="B18" s="75" t="s">
        <v>78</v>
      </c>
      <c r="C18" s="75" t="s">
        <v>79</v>
      </c>
      <c r="D18" s="74">
        <v>9</v>
      </c>
      <c r="E18" s="74">
        <v>-10</v>
      </c>
      <c r="F18" s="74" t="s">
        <v>75</v>
      </c>
      <c r="G18" s="74">
        <v>10</v>
      </c>
      <c r="H18" s="76">
        <v>0.027233796296296298</v>
      </c>
      <c r="I18" s="74">
        <v>9</v>
      </c>
      <c r="J18" s="75"/>
    </row>
    <row r="19" spans="1:10" ht="15">
      <c r="A19" s="74">
        <v>10</v>
      </c>
      <c r="B19" s="75" t="s">
        <v>109</v>
      </c>
      <c r="C19" s="75" t="s">
        <v>94</v>
      </c>
      <c r="D19" s="74">
        <v>20</v>
      </c>
      <c r="E19" s="74">
        <v>-10</v>
      </c>
      <c r="F19" s="74" t="s">
        <v>75</v>
      </c>
      <c r="G19" s="74">
        <v>10</v>
      </c>
      <c r="H19" s="76">
        <v>0.02775462962962963</v>
      </c>
      <c r="I19" s="74">
        <v>10</v>
      </c>
      <c r="J19" s="75"/>
    </row>
    <row r="20" spans="1:10" ht="15">
      <c r="A20" s="74">
        <v>11</v>
      </c>
      <c r="B20" s="75" t="s">
        <v>83</v>
      </c>
      <c r="C20" s="75" t="s">
        <v>84</v>
      </c>
      <c r="D20" s="74">
        <v>45</v>
      </c>
      <c r="E20" s="74">
        <v>-9</v>
      </c>
      <c r="F20" s="74" t="s">
        <v>75</v>
      </c>
      <c r="G20" s="74">
        <v>9</v>
      </c>
      <c r="H20" s="76">
        <v>0.020011574074074074</v>
      </c>
      <c r="I20" s="74">
        <v>11</v>
      </c>
      <c r="J20" s="75"/>
    </row>
    <row r="21" spans="1:10" ht="15">
      <c r="A21" s="74">
        <v>12</v>
      </c>
      <c r="B21" s="75" t="s">
        <v>110</v>
      </c>
      <c r="C21" s="75" t="s">
        <v>74</v>
      </c>
      <c r="D21" s="74">
        <v>34</v>
      </c>
      <c r="E21" s="74">
        <v>-9</v>
      </c>
      <c r="F21" s="74" t="s">
        <v>75</v>
      </c>
      <c r="G21" s="74">
        <v>9</v>
      </c>
      <c r="H21" s="76">
        <v>0.025243055555555557</v>
      </c>
      <c r="I21" s="74">
        <v>12</v>
      </c>
      <c r="J21" s="75"/>
    </row>
    <row r="22" spans="1:10" ht="15">
      <c r="A22" s="74">
        <v>13</v>
      </c>
      <c r="B22" s="75" t="s">
        <v>111</v>
      </c>
      <c r="C22" s="75" t="s">
        <v>84</v>
      </c>
      <c r="D22" s="74">
        <v>47</v>
      </c>
      <c r="E22" s="74">
        <v>-9</v>
      </c>
      <c r="F22" s="74" t="s">
        <v>75</v>
      </c>
      <c r="G22" s="74">
        <v>9</v>
      </c>
      <c r="H22" s="76">
        <v>0.029652777777777778</v>
      </c>
      <c r="I22" s="74">
        <v>13</v>
      </c>
      <c r="J22" s="75"/>
    </row>
    <row r="23" spans="1:10" ht="15">
      <c r="A23" s="74">
        <v>14</v>
      </c>
      <c r="B23" s="75" t="s">
        <v>112</v>
      </c>
      <c r="C23" s="75" t="s">
        <v>89</v>
      </c>
      <c r="D23" s="74">
        <v>27</v>
      </c>
      <c r="E23" s="74">
        <v>-12</v>
      </c>
      <c r="F23" s="74" t="s">
        <v>113</v>
      </c>
      <c r="G23" s="74">
        <v>9</v>
      </c>
      <c r="H23" s="76">
        <v>0.032870370370370376</v>
      </c>
      <c r="I23" s="74">
        <v>14</v>
      </c>
      <c r="J23" s="75"/>
    </row>
    <row r="24" spans="1:10" ht="15">
      <c r="A24" s="74">
        <v>15</v>
      </c>
      <c r="B24" s="75" t="s">
        <v>114</v>
      </c>
      <c r="C24" s="75" t="s">
        <v>79</v>
      </c>
      <c r="D24" s="74">
        <v>6</v>
      </c>
      <c r="E24" s="74">
        <v>-7</v>
      </c>
      <c r="F24" s="74" t="s">
        <v>75</v>
      </c>
      <c r="G24" s="74">
        <v>7</v>
      </c>
      <c r="H24" s="76">
        <v>0.018217592592592594</v>
      </c>
      <c r="I24" s="74">
        <v>15</v>
      </c>
      <c r="J24" s="75"/>
    </row>
    <row r="25" spans="1:10" ht="15">
      <c r="A25" s="74">
        <v>16</v>
      </c>
      <c r="B25" s="75" t="s">
        <v>115</v>
      </c>
      <c r="C25" s="75" t="s">
        <v>89</v>
      </c>
      <c r="D25" s="74">
        <v>25</v>
      </c>
      <c r="E25" s="74">
        <v>-6</v>
      </c>
      <c r="F25" s="74" t="s">
        <v>75</v>
      </c>
      <c r="G25" s="74">
        <v>6</v>
      </c>
      <c r="H25" s="76">
        <v>0.01716435185185185</v>
      </c>
      <c r="I25" s="74">
        <v>16</v>
      </c>
      <c r="J25" s="75"/>
    </row>
    <row r="26" spans="1:10" ht="15">
      <c r="A26" s="74">
        <v>17</v>
      </c>
      <c r="B26" s="75" t="s">
        <v>99</v>
      </c>
      <c r="C26" s="75" t="s">
        <v>100</v>
      </c>
      <c r="D26" s="74">
        <v>51</v>
      </c>
      <c r="E26" s="74">
        <v>-6</v>
      </c>
      <c r="F26" s="74" t="s">
        <v>75</v>
      </c>
      <c r="G26" s="74">
        <v>6</v>
      </c>
      <c r="H26" s="76">
        <v>0.02773148148148148</v>
      </c>
      <c r="I26" s="74">
        <v>17</v>
      </c>
      <c r="J26" s="75"/>
    </row>
    <row r="27" spans="1:10" ht="15">
      <c r="A27" s="74">
        <v>18</v>
      </c>
      <c r="B27" s="75" t="s">
        <v>116</v>
      </c>
      <c r="C27" s="75" t="s">
        <v>79</v>
      </c>
      <c r="D27" s="74">
        <v>7</v>
      </c>
      <c r="E27" s="74">
        <v>-8</v>
      </c>
      <c r="F27" s="74" t="s">
        <v>117</v>
      </c>
      <c r="G27" s="74">
        <v>6</v>
      </c>
      <c r="H27" s="76">
        <v>0.03200231481481482</v>
      </c>
      <c r="I27" s="74">
        <v>18</v>
      </c>
      <c r="J27" s="75"/>
    </row>
    <row r="28" spans="1:10" ht="15">
      <c r="A28" s="74">
        <v>19</v>
      </c>
      <c r="B28" s="75" t="s">
        <v>118</v>
      </c>
      <c r="C28" s="75" t="s">
        <v>84</v>
      </c>
      <c r="D28" s="74">
        <v>46</v>
      </c>
      <c r="E28" s="74">
        <v>-9</v>
      </c>
      <c r="F28" s="74" t="s">
        <v>119</v>
      </c>
      <c r="G28" s="74">
        <v>2</v>
      </c>
      <c r="H28" s="76">
        <v>0.03560185185185185</v>
      </c>
      <c r="I28" s="74">
        <v>19</v>
      </c>
      <c r="J28" s="75"/>
    </row>
    <row r="30" spans="1:10" ht="12.75">
      <c r="A30" s="198" t="s">
        <v>106</v>
      </c>
      <c r="B30" s="198"/>
      <c r="C30" s="198"/>
      <c r="D30" s="198"/>
      <c r="E30" s="198"/>
      <c r="F30" s="198"/>
      <c r="G30" s="198"/>
      <c r="H30" s="198"/>
      <c r="I30" s="198"/>
      <c r="J30" s="198"/>
    </row>
    <row r="32" spans="1:10" ht="12.75">
      <c r="A32" s="198" t="s">
        <v>107</v>
      </c>
      <c r="B32" s="198"/>
      <c r="C32" s="198"/>
      <c r="D32" s="198"/>
      <c r="E32" s="198"/>
      <c r="F32" s="198"/>
      <c r="G32" s="198"/>
      <c r="H32" s="198"/>
      <c r="I32" s="198"/>
      <c r="J32" s="198"/>
    </row>
  </sheetData>
  <sheetProtection/>
  <mergeCells count="8">
    <mergeCell ref="A30:J30"/>
    <mergeCell ref="A32:J32"/>
    <mergeCell ref="A2:J2"/>
    <mergeCell ref="A3:J3"/>
    <mergeCell ref="A4:B4"/>
    <mergeCell ref="G4:J4"/>
    <mergeCell ref="A6:J6"/>
    <mergeCell ref="A7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J39"/>
  <sheetViews>
    <sheetView view="pageBreakPreview" zoomScale="75" zoomScaleSheetLayoutView="75" zoomScalePageLayoutView="0" workbookViewId="0" topLeftCell="A1">
      <selection activeCell="A10" sqref="A10:J39"/>
    </sheetView>
  </sheetViews>
  <sheetFormatPr defaultColWidth="9.140625" defaultRowHeight="12.75"/>
  <cols>
    <col min="2" max="2" width="31.28125" style="0" customWidth="1"/>
    <col min="3" max="3" width="25.57421875" style="0" customWidth="1"/>
    <col min="5" max="5" width="12.421875" style="0" customWidth="1"/>
    <col min="6" max="6" width="10.8515625" style="0" customWidth="1"/>
    <col min="7" max="7" width="13.00390625" style="0" customWidth="1"/>
    <col min="8" max="8" width="13.57421875" style="0" customWidth="1"/>
    <col min="9" max="9" width="11.00390625" style="0" customWidth="1"/>
    <col min="10" max="10" width="7.00390625" style="0" customWidth="1"/>
  </cols>
  <sheetData>
    <row r="3" spans="1:10" ht="15.75">
      <c r="A3" s="188" t="s">
        <v>62</v>
      </c>
      <c r="B3" s="188"/>
      <c r="C3" s="188"/>
      <c r="D3" s="188"/>
      <c r="E3" s="188"/>
      <c r="F3" s="188"/>
      <c r="G3" s="188"/>
      <c r="H3" s="188"/>
      <c r="I3" s="188"/>
      <c r="J3" s="188"/>
    </row>
    <row r="4" spans="1:10" ht="15.75">
      <c r="A4" s="188" t="s">
        <v>63</v>
      </c>
      <c r="B4" s="188"/>
      <c r="C4" s="188"/>
      <c r="D4" s="188"/>
      <c r="E4" s="188"/>
      <c r="F4" s="188"/>
      <c r="G4" s="188"/>
      <c r="H4" s="188"/>
      <c r="I4" s="188"/>
      <c r="J4" s="188"/>
    </row>
    <row r="5" spans="1:10" ht="15.75">
      <c r="A5" s="188" t="s">
        <v>64</v>
      </c>
      <c r="B5" s="188"/>
      <c r="C5" s="77"/>
      <c r="D5" s="77"/>
      <c r="E5" s="77"/>
      <c r="F5" s="77"/>
      <c r="G5" s="188" t="s">
        <v>65</v>
      </c>
      <c r="H5" s="188"/>
      <c r="I5" s="188"/>
      <c r="J5" s="188"/>
    </row>
    <row r="6" spans="1:10" ht="15.75">
      <c r="A6" s="77"/>
      <c r="B6" s="77"/>
      <c r="C6" s="77"/>
      <c r="D6" s="77"/>
      <c r="E6" s="77"/>
      <c r="F6" s="77"/>
      <c r="G6" s="77"/>
      <c r="H6" s="77"/>
      <c r="I6" s="77"/>
      <c r="J6" s="77"/>
    </row>
    <row r="7" spans="1:10" ht="33.75" customHeight="1">
      <c r="A7" s="200" t="s">
        <v>136</v>
      </c>
      <c r="B7" s="188"/>
      <c r="C7" s="188"/>
      <c r="D7" s="188"/>
      <c r="E7" s="188"/>
      <c r="F7" s="188"/>
      <c r="G7" s="188"/>
      <c r="H7" s="188"/>
      <c r="I7" s="188"/>
      <c r="J7" s="188"/>
    </row>
    <row r="8" spans="1:10" ht="15.75">
      <c r="A8" s="188" t="s">
        <v>46</v>
      </c>
      <c r="B8" s="188"/>
      <c r="C8" s="188"/>
      <c r="D8" s="188"/>
      <c r="E8" s="188"/>
      <c r="F8" s="188"/>
      <c r="G8" s="188"/>
      <c r="H8" s="188"/>
      <c r="I8" s="188"/>
      <c r="J8" s="188"/>
    </row>
    <row r="10" spans="1:10" ht="15.75">
      <c r="A10" s="150" t="s">
        <v>66</v>
      </c>
      <c r="B10" s="150" t="s">
        <v>67</v>
      </c>
      <c r="C10" s="150" t="s">
        <v>68</v>
      </c>
      <c r="D10" s="150" t="s">
        <v>2</v>
      </c>
      <c r="E10" s="150" t="s">
        <v>69</v>
      </c>
      <c r="F10" s="150" t="s">
        <v>70</v>
      </c>
      <c r="G10" s="150" t="s">
        <v>71</v>
      </c>
      <c r="H10" s="150" t="s">
        <v>6</v>
      </c>
      <c r="I10" s="150" t="s">
        <v>7</v>
      </c>
      <c r="J10" s="151" t="s">
        <v>45</v>
      </c>
    </row>
    <row r="11" spans="1:10" ht="15.75">
      <c r="A11" s="37">
        <v>1</v>
      </c>
      <c r="B11" s="152" t="s">
        <v>77</v>
      </c>
      <c r="C11" s="152" t="s">
        <v>74</v>
      </c>
      <c r="D11" s="37">
        <v>33</v>
      </c>
      <c r="E11" s="37">
        <v>-17</v>
      </c>
      <c r="F11" s="37" t="s">
        <v>75</v>
      </c>
      <c r="G11" s="37">
        <v>17</v>
      </c>
      <c r="H11" s="153">
        <v>0.015104166666666667</v>
      </c>
      <c r="I11" s="37">
        <v>1</v>
      </c>
      <c r="J11" s="37"/>
    </row>
    <row r="12" spans="1:10" ht="15.75">
      <c r="A12" s="37">
        <v>2</v>
      </c>
      <c r="B12" s="152" t="s">
        <v>85</v>
      </c>
      <c r="C12" s="152" t="s">
        <v>84</v>
      </c>
      <c r="D12" s="37">
        <v>40</v>
      </c>
      <c r="E12" s="37">
        <v>-17</v>
      </c>
      <c r="F12" s="37" t="s">
        <v>75</v>
      </c>
      <c r="G12" s="37">
        <v>17</v>
      </c>
      <c r="H12" s="153">
        <v>0.01528935185185185</v>
      </c>
      <c r="I12" s="37">
        <v>2</v>
      </c>
      <c r="J12" s="37"/>
    </row>
    <row r="13" spans="1:10" ht="15.75">
      <c r="A13" s="37">
        <v>3</v>
      </c>
      <c r="B13" s="152" t="s">
        <v>80</v>
      </c>
      <c r="C13" s="152" t="s">
        <v>79</v>
      </c>
      <c r="D13" s="37">
        <v>4</v>
      </c>
      <c r="E13" s="37">
        <v>-17</v>
      </c>
      <c r="F13" s="37" t="s">
        <v>75</v>
      </c>
      <c r="G13" s="37">
        <v>17</v>
      </c>
      <c r="H13" s="153">
        <v>0.023402777777777783</v>
      </c>
      <c r="I13" s="37">
        <v>3</v>
      </c>
      <c r="J13" s="37"/>
    </row>
    <row r="14" spans="1:10" ht="15.75">
      <c r="A14" s="37">
        <v>4</v>
      </c>
      <c r="B14" s="152" t="s">
        <v>81</v>
      </c>
      <c r="C14" s="152" t="s">
        <v>79</v>
      </c>
      <c r="D14" s="37">
        <v>1</v>
      </c>
      <c r="E14" s="37">
        <v>-16</v>
      </c>
      <c r="F14" s="37" t="s">
        <v>75</v>
      </c>
      <c r="G14" s="37">
        <v>16</v>
      </c>
      <c r="H14" s="153">
        <v>0.0165625</v>
      </c>
      <c r="I14" s="37">
        <v>4</v>
      </c>
      <c r="J14" s="37"/>
    </row>
    <row r="15" spans="1:10" ht="15.75">
      <c r="A15" s="37">
        <v>5</v>
      </c>
      <c r="B15" s="152" t="s">
        <v>120</v>
      </c>
      <c r="C15" s="152" t="s">
        <v>74</v>
      </c>
      <c r="D15" s="37">
        <v>32</v>
      </c>
      <c r="E15" s="37">
        <v>-15</v>
      </c>
      <c r="F15" s="37" t="s">
        <v>75</v>
      </c>
      <c r="G15" s="37">
        <v>15</v>
      </c>
      <c r="H15" s="153">
        <v>0.02005787037037037</v>
      </c>
      <c r="I15" s="37">
        <v>5</v>
      </c>
      <c r="J15" s="37"/>
    </row>
    <row r="16" spans="1:10" ht="15.75">
      <c r="A16" s="37">
        <v>6</v>
      </c>
      <c r="B16" s="152" t="s">
        <v>121</v>
      </c>
      <c r="C16" s="152" t="s">
        <v>74</v>
      </c>
      <c r="D16" s="37">
        <v>31</v>
      </c>
      <c r="E16" s="37">
        <v>-15</v>
      </c>
      <c r="F16" s="37" t="s">
        <v>75</v>
      </c>
      <c r="G16" s="37">
        <v>15</v>
      </c>
      <c r="H16" s="153">
        <v>0.02349537037037037</v>
      </c>
      <c r="I16" s="37">
        <v>6</v>
      </c>
      <c r="J16" s="37"/>
    </row>
    <row r="17" spans="1:10" ht="15.75">
      <c r="A17" s="37">
        <v>7</v>
      </c>
      <c r="B17" s="152" t="s">
        <v>86</v>
      </c>
      <c r="C17" s="152" t="s">
        <v>84</v>
      </c>
      <c r="D17" s="37">
        <v>41</v>
      </c>
      <c r="E17" s="37">
        <v>-14</v>
      </c>
      <c r="F17" s="37" t="s">
        <v>75</v>
      </c>
      <c r="G17" s="37">
        <v>14</v>
      </c>
      <c r="H17" s="153">
        <v>0.015949074074074074</v>
      </c>
      <c r="I17" s="37">
        <v>7</v>
      </c>
      <c r="J17" s="37"/>
    </row>
    <row r="18" spans="1:10" ht="15.75">
      <c r="A18" s="37">
        <v>8</v>
      </c>
      <c r="B18" s="152" t="s">
        <v>87</v>
      </c>
      <c r="C18" s="152" t="s">
        <v>84</v>
      </c>
      <c r="D18" s="37">
        <v>43</v>
      </c>
      <c r="E18" s="37">
        <v>-14</v>
      </c>
      <c r="F18" s="37" t="s">
        <v>75</v>
      </c>
      <c r="G18" s="37">
        <v>14</v>
      </c>
      <c r="H18" s="153">
        <v>0.026724537037037036</v>
      </c>
      <c r="I18" s="37">
        <v>8</v>
      </c>
      <c r="J18" s="37"/>
    </row>
    <row r="19" spans="1:10" ht="15.75">
      <c r="A19" s="37">
        <v>9</v>
      </c>
      <c r="B19" s="152" t="s">
        <v>122</v>
      </c>
      <c r="C19" s="152" t="s">
        <v>84</v>
      </c>
      <c r="D19" s="37">
        <v>42</v>
      </c>
      <c r="E19" s="37">
        <v>-13</v>
      </c>
      <c r="F19" s="37" t="s">
        <v>75</v>
      </c>
      <c r="G19" s="37">
        <v>13</v>
      </c>
      <c r="H19" s="153">
        <v>0.01835648148148148</v>
      </c>
      <c r="I19" s="37">
        <v>9</v>
      </c>
      <c r="J19" s="37"/>
    </row>
    <row r="20" spans="1:10" ht="15.75">
      <c r="A20" s="37">
        <v>10</v>
      </c>
      <c r="B20" s="152" t="s">
        <v>97</v>
      </c>
      <c r="C20" s="152" t="s">
        <v>94</v>
      </c>
      <c r="D20" s="37">
        <v>17</v>
      </c>
      <c r="E20" s="37">
        <v>-14</v>
      </c>
      <c r="F20" s="37" t="s">
        <v>98</v>
      </c>
      <c r="G20" s="37">
        <v>13</v>
      </c>
      <c r="H20" s="153">
        <v>0.03145833333333333</v>
      </c>
      <c r="I20" s="37">
        <v>10</v>
      </c>
      <c r="J20" s="37"/>
    </row>
    <row r="21" spans="1:10" ht="15.75">
      <c r="A21" s="37">
        <v>11</v>
      </c>
      <c r="B21" s="152" t="s">
        <v>123</v>
      </c>
      <c r="C21" s="152" t="s">
        <v>74</v>
      </c>
      <c r="D21" s="37">
        <v>30</v>
      </c>
      <c r="E21" s="37">
        <v>-14</v>
      </c>
      <c r="F21" s="37" t="s">
        <v>98</v>
      </c>
      <c r="G21" s="37">
        <v>13</v>
      </c>
      <c r="H21" s="153">
        <v>0.03177083333333333</v>
      </c>
      <c r="I21" s="37">
        <v>11</v>
      </c>
      <c r="J21" s="37"/>
    </row>
    <row r="22" spans="1:10" ht="15.75">
      <c r="A22" s="37">
        <v>12</v>
      </c>
      <c r="B22" s="152" t="s">
        <v>91</v>
      </c>
      <c r="C22" s="152" t="s">
        <v>89</v>
      </c>
      <c r="D22" s="37">
        <v>23</v>
      </c>
      <c r="E22" s="37">
        <v>-12</v>
      </c>
      <c r="F22" s="37" t="s">
        <v>75</v>
      </c>
      <c r="G22" s="37">
        <v>12</v>
      </c>
      <c r="H22" s="153">
        <v>0.02394675925925926</v>
      </c>
      <c r="I22" s="37">
        <v>12</v>
      </c>
      <c r="J22" s="37"/>
    </row>
    <row r="23" spans="1:10" ht="15.75">
      <c r="A23" s="37">
        <v>13</v>
      </c>
      <c r="B23" s="152" t="s">
        <v>124</v>
      </c>
      <c r="C23" s="152" t="s">
        <v>84</v>
      </c>
      <c r="D23" s="37">
        <v>44</v>
      </c>
      <c r="E23" s="37">
        <v>-12</v>
      </c>
      <c r="F23" s="37" t="s">
        <v>75</v>
      </c>
      <c r="G23" s="37">
        <v>12</v>
      </c>
      <c r="H23" s="153">
        <v>0.026712962962962966</v>
      </c>
      <c r="I23" s="37">
        <v>13</v>
      </c>
      <c r="J23" s="37"/>
    </row>
    <row r="24" spans="1:10" ht="15.75">
      <c r="A24" s="37">
        <v>14</v>
      </c>
      <c r="B24" s="152" t="s">
        <v>82</v>
      </c>
      <c r="C24" s="152" t="s">
        <v>79</v>
      </c>
      <c r="D24" s="37">
        <v>2</v>
      </c>
      <c r="E24" s="37">
        <v>-12</v>
      </c>
      <c r="F24" s="37" t="s">
        <v>75</v>
      </c>
      <c r="G24" s="37">
        <v>12</v>
      </c>
      <c r="H24" s="153">
        <v>0.028576388888888887</v>
      </c>
      <c r="I24" s="37">
        <v>14</v>
      </c>
      <c r="J24" s="37"/>
    </row>
    <row r="25" spans="1:10" ht="15.75">
      <c r="A25" s="37">
        <v>15</v>
      </c>
      <c r="B25" s="152" t="s">
        <v>125</v>
      </c>
      <c r="C25" s="152" t="s">
        <v>94</v>
      </c>
      <c r="D25" s="37">
        <v>16</v>
      </c>
      <c r="E25" s="37">
        <v>-15</v>
      </c>
      <c r="F25" s="37" t="s">
        <v>126</v>
      </c>
      <c r="G25" s="37">
        <v>11</v>
      </c>
      <c r="H25" s="153">
        <v>0.033587962962962965</v>
      </c>
      <c r="I25" s="37">
        <v>15</v>
      </c>
      <c r="J25" s="37"/>
    </row>
    <row r="26" spans="1:10" ht="15.75">
      <c r="A26" s="37">
        <v>16</v>
      </c>
      <c r="B26" s="152" t="s">
        <v>101</v>
      </c>
      <c r="C26" s="152" t="s">
        <v>100</v>
      </c>
      <c r="D26" s="37">
        <v>49</v>
      </c>
      <c r="E26" s="37">
        <v>-10</v>
      </c>
      <c r="F26" s="37" t="s">
        <v>75</v>
      </c>
      <c r="G26" s="37">
        <v>10</v>
      </c>
      <c r="H26" s="153">
        <v>0.02652777777777778</v>
      </c>
      <c r="I26" s="37">
        <v>16</v>
      </c>
      <c r="J26" s="37"/>
    </row>
    <row r="27" spans="1:10" ht="15.75">
      <c r="A27" s="37">
        <v>17</v>
      </c>
      <c r="B27" s="152" t="s">
        <v>92</v>
      </c>
      <c r="C27" s="152" t="s">
        <v>89</v>
      </c>
      <c r="D27" s="37">
        <v>21</v>
      </c>
      <c r="E27" s="37">
        <v>-10</v>
      </c>
      <c r="F27" s="37" t="s">
        <v>75</v>
      </c>
      <c r="G27" s="37">
        <v>10</v>
      </c>
      <c r="H27" s="153">
        <v>0.02665509259259259</v>
      </c>
      <c r="I27" s="37">
        <v>17</v>
      </c>
      <c r="J27" s="37"/>
    </row>
    <row r="28" spans="1:10" ht="15.75">
      <c r="A28" s="37">
        <v>18</v>
      </c>
      <c r="B28" s="152" t="s">
        <v>127</v>
      </c>
      <c r="C28" s="152" t="s">
        <v>79</v>
      </c>
      <c r="D28" s="37">
        <v>3</v>
      </c>
      <c r="E28" s="37">
        <v>-10</v>
      </c>
      <c r="F28" s="37" t="s">
        <v>75</v>
      </c>
      <c r="G28" s="37">
        <v>10</v>
      </c>
      <c r="H28" s="153">
        <v>0.02946759259259259</v>
      </c>
      <c r="I28" s="37">
        <v>18</v>
      </c>
      <c r="J28" s="37"/>
    </row>
    <row r="29" spans="1:10" ht="15.75">
      <c r="A29" s="37">
        <v>19</v>
      </c>
      <c r="B29" s="152" t="s">
        <v>102</v>
      </c>
      <c r="C29" s="152" t="s">
        <v>100</v>
      </c>
      <c r="D29" s="37">
        <v>48</v>
      </c>
      <c r="E29" s="37">
        <v>-13</v>
      </c>
      <c r="F29" s="37" t="s">
        <v>103</v>
      </c>
      <c r="G29" s="37">
        <v>8</v>
      </c>
      <c r="H29" s="153">
        <v>0.03467592592592592</v>
      </c>
      <c r="I29" s="37">
        <v>19</v>
      </c>
      <c r="J29" s="37"/>
    </row>
    <row r="30" spans="1:10" ht="15.75">
      <c r="A30" s="37">
        <v>20</v>
      </c>
      <c r="B30" s="152" t="s">
        <v>128</v>
      </c>
      <c r="C30" s="152" t="s">
        <v>89</v>
      </c>
      <c r="D30" s="37">
        <v>24</v>
      </c>
      <c r="E30" s="37">
        <v>-6</v>
      </c>
      <c r="F30" s="37" t="s">
        <v>75</v>
      </c>
      <c r="G30" s="37">
        <v>6</v>
      </c>
      <c r="H30" s="153">
        <v>0.018703703703703705</v>
      </c>
      <c r="I30" s="37">
        <v>20</v>
      </c>
      <c r="J30" s="37"/>
    </row>
    <row r="31" spans="1:10" ht="15.75">
      <c r="A31" s="37">
        <v>21</v>
      </c>
      <c r="B31" s="152" t="s">
        <v>129</v>
      </c>
      <c r="C31" s="152" t="s">
        <v>94</v>
      </c>
      <c r="D31" s="37">
        <v>18</v>
      </c>
      <c r="E31" s="37">
        <v>-4</v>
      </c>
      <c r="F31" s="37" t="s">
        <v>75</v>
      </c>
      <c r="G31" s="37">
        <v>4</v>
      </c>
      <c r="H31" s="153">
        <v>0.01673611111111111</v>
      </c>
      <c r="I31" s="37">
        <v>21</v>
      </c>
      <c r="J31" s="37"/>
    </row>
    <row r="32" spans="1:10" ht="15.75">
      <c r="A32" s="37">
        <v>22</v>
      </c>
      <c r="B32" s="152" t="s">
        <v>130</v>
      </c>
      <c r="C32" s="152" t="s">
        <v>79</v>
      </c>
      <c r="D32" s="37">
        <v>5</v>
      </c>
      <c r="E32" s="37">
        <v>-12</v>
      </c>
      <c r="F32" s="37" t="s">
        <v>131</v>
      </c>
      <c r="G32" s="37">
        <v>4</v>
      </c>
      <c r="H32" s="153">
        <v>0.03619212962962963</v>
      </c>
      <c r="I32" s="37">
        <v>22</v>
      </c>
      <c r="J32" s="37"/>
    </row>
    <row r="33" spans="1:10" ht="15.75">
      <c r="A33" s="37">
        <v>23</v>
      </c>
      <c r="B33" s="152" t="s">
        <v>104</v>
      </c>
      <c r="C33" s="152" t="s">
        <v>100</v>
      </c>
      <c r="D33" s="37">
        <v>53</v>
      </c>
      <c r="E33" s="37">
        <v>-11</v>
      </c>
      <c r="F33" s="37" t="s">
        <v>105</v>
      </c>
      <c r="G33" s="37">
        <v>0</v>
      </c>
      <c r="H33" s="153">
        <v>0.039386574074074074</v>
      </c>
      <c r="I33" s="37">
        <v>23</v>
      </c>
      <c r="J33" s="37"/>
    </row>
    <row r="34" spans="1:10" ht="15.75">
      <c r="A34" s="37">
        <v>24</v>
      </c>
      <c r="B34" s="152" t="s">
        <v>132</v>
      </c>
      <c r="C34" s="152" t="s">
        <v>100</v>
      </c>
      <c r="D34" s="37">
        <v>52</v>
      </c>
      <c r="E34" s="37">
        <v>-13</v>
      </c>
      <c r="F34" s="37" t="s">
        <v>133</v>
      </c>
      <c r="G34" s="37">
        <v>0</v>
      </c>
      <c r="H34" s="153">
        <v>0.041990740740740745</v>
      </c>
      <c r="I34" s="37">
        <v>24</v>
      </c>
      <c r="J34" s="37"/>
    </row>
    <row r="35" spans="1:10" ht="15.75">
      <c r="A35" s="37">
        <v>25</v>
      </c>
      <c r="B35" s="152" t="s">
        <v>134</v>
      </c>
      <c r="C35" s="152" t="s">
        <v>94</v>
      </c>
      <c r="D35" s="37">
        <v>15</v>
      </c>
      <c r="E35" s="37">
        <v>-7</v>
      </c>
      <c r="F35" s="37" t="s">
        <v>119</v>
      </c>
      <c r="G35" s="37">
        <v>0</v>
      </c>
      <c r="H35" s="153">
        <v>0.07916666666666666</v>
      </c>
      <c r="I35" s="37">
        <v>25</v>
      </c>
      <c r="J35" s="37"/>
    </row>
    <row r="36" spans="1:10" ht="12.75">
      <c r="A36" s="154"/>
      <c r="B36" s="154"/>
      <c r="C36" s="154"/>
      <c r="D36" s="154"/>
      <c r="E36" s="154"/>
      <c r="F36" s="154"/>
      <c r="G36" s="154"/>
      <c r="H36" s="154"/>
      <c r="I36" s="154"/>
      <c r="J36" s="154"/>
    </row>
    <row r="37" spans="1:10" ht="15.75">
      <c r="A37" s="201" t="s">
        <v>106</v>
      </c>
      <c r="B37" s="201"/>
      <c r="C37" s="201"/>
      <c r="D37" s="201"/>
      <c r="E37" s="201"/>
      <c r="F37" s="201"/>
      <c r="G37" s="201"/>
      <c r="H37" s="201"/>
      <c r="I37" s="201"/>
      <c r="J37" s="201"/>
    </row>
    <row r="38" spans="1:10" ht="15.75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ht="15.75">
      <c r="A39" s="201" t="s">
        <v>107</v>
      </c>
      <c r="B39" s="201"/>
      <c r="C39" s="201"/>
      <c r="D39" s="201"/>
      <c r="E39" s="201"/>
      <c r="F39" s="201"/>
      <c r="G39" s="201"/>
      <c r="H39" s="201"/>
      <c r="I39" s="201"/>
      <c r="J39" s="201"/>
    </row>
  </sheetData>
  <sheetProtection/>
  <mergeCells count="8">
    <mergeCell ref="A37:J37"/>
    <mergeCell ref="A39:J39"/>
    <mergeCell ref="A8:J8"/>
    <mergeCell ref="A3:J3"/>
    <mergeCell ref="A4:J4"/>
    <mergeCell ref="A5:B5"/>
    <mergeCell ref="G5:J5"/>
    <mergeCell ref="A7:J7"/>
  </mergeCells>
  <printOptions horizontalCentered="1" verticalCentered="1"/>
  <pageMargins left="0.5118110236220472" right="0.5118110236220472" top="0.35433070866141736" bottom="0.5511811023622047" header="0.31496062992125984" footer="0.31496062992125984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1"/>
  <sheetViews>
    <sheetView view="pageBreakPreview" zoomScale="60" zoomScalePageLayoutView="0" workbookViewId="0" topLeftCell="A10">
      <selection activeCell="I50" sqref="I50"/>
    </sheetView>
  </sheetViews>
  <sheetFormatPr defaultColWidth="9.140625" defaultRowHeight="12.75"/>
  <cols>
    <col min="1" max="1" width="8.00390625" style="0" customWidth="1"/>
    <col min="2" max="2" width="21.7109375" style="0" customWidth="1"/>
    <col min="3" max="3" width="11.8515625" style="0" customWidth="1"/>
    <col min="4" max="4" width="12.57421875" style="0" customWidth="1"/>
    <col min="6" max="6" width="9.421875" style="0" customWidth="1"/>
    <col min="8" max="9" width="9.8515625" style="0" customWidth="1"/>
    <col min="11" max="11" width="9.140625" style="0" customWidth="1"/>
    <col min="12" max="12" width="10.28125" style="0" customWidth="1"/>
  </cols>
  <sheetData>
    <row r="1" ht="12.75">
      <c r="A1" s="79"/>
    </row>
    <row r="2" spans="1:14" ht="33.75" customHeight="1">
      <c r="A2" s="185" t="s">
        <v>152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1:14" ht="12.7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ht="15.75">
      <c r="A4" s="203" t="s">
        <v>154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</row>
    <row r="5" spans="1:14" ht="12.7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4" ht="23.25" customHeight="1">
      <c r="A6" s="204" t="s">
        <v>135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</row>
    <row r="7" spans="1:14" ht="19.5" customHeight="1">
      <c r="A7" s="204" t="s">
        <v>157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</row>
    <row r="8" spans="1:14" ht="19.5" customHeight="1" thickBo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1:14" ht="31.5" customHeight="1">
      <c r="A9" s="205" t="s">
        <v>137</v>
      </c>
      <c r="B9" s="207" t="s">
        <v>44</v>
      </c>
      <c r="C9" s="209" t="s">
        <v>138</v>
      </c>
      <c r="D9" s="209" t="s">
        <v>151</v>
      </c>
      <c r="E9" s="207" t="s">
        <v>139</v>
      </c>
      <c r="F9" s="211" t="s">
        <v>140</v>
      </c>
      <c r="G9" s="212"/>
      <c r="H9" s="207" t="s">
        <v>141</v>
      </c>
      <c r="I9" s="207"/>
      <c r="J9" s="207" t="s">
        <v>142</v>
      </c>
      <c r="K9" s="207"/>
      <c r="L9" s="209" t="s">
        <v>143</v>
      </c>
      <c r="M9" s="207" t="s">
        <v>7</v>
      </c>
      <c r="N9" s="213" t="s">
        <v>144</v>
      </c>
    </row>
    <row r="10" spans="1:14" ht="23.25" customHeight="1" thickBot="1">
      <c r="A10" s="206"/>
      <c r="B10" s="208"/>
      <c r="C10" s="210"/>
      <c r="D10" s="210"/>
      <c r="E10" s="208"/>
      <c r="F10" s="88" t="s">
        <v>145</v>
      </c>
      <c r="G10" s="88">
        <v>0.2</v>
      </c>
      <c r="H10" s="88" t="s">
        <v>145</v>
      </c>
      <c r="I10" s="88">
        <v>0.2</v>
      </c>
      <c r="J10" s="88" t="s">
        <v>145</v>
      </c>
      <c r="K10" s="88">
        <v>0.2</v>
      </c>
      <c r="L10" s="210"/>
      <c r="M10" s="208"/>
      <c r="N10" s="214"/>
    </row>
    <row r="11" spans="1:14" ht="15.75">
      <c r="A11" s="99">
        <v>1</v>
      </c>
      <c r="B11" s="100" t="s">
        <v>146</v>
      </c>
      <c r="C11" s="98">
        <v>1</v>
      </c>
      <c r="D11" s="101">
        <v>1</v>
      </c>
      <c r="E11" s="98">
        <v>1</v>
      </c>
      <c r="F11" s="97">
        <v>1</v>
      </c>
      <c r="G11" s="97">
        <f>F11*G10</f>
        <v>0.2</v>
      </c>
      <c r="H11" s="97">
        <v>4</v>
      </c>
      <c r="I11" s="98">
        <f>H11*I10</f>
        <v>0.8</v>
      </c>
      <c r="J11" s="98">
        <v>0</v>
      </c>
      <c r="K11" s="98">
        <f aca="true" t="shared" si="0" ref="K11:K16">J11*$K$9</f>
        <v>0</v>
      </c>
      <c r="L11" s="98">
        <f aca="true" t="shared" si="1" ref="L11:L16">C11+D11+E11+G11+I11</f>
        <v>4</v>
      </c>
      <c r="M11" s="102">
        <v>1</v>
      </c>
      <c r="N11" s="103"/>
    </row>
    <row r="12" spans="1:14" ht="15.75">
      <c r="A12" s="71">
        <v>2</v>
      </c>
      <c r="B12" s="89" t="s">
        <v>147</v>
      </c>
      <c r="C12" s="81">
        <v>2</v>
      </c>
      <c r="D12" s="82">
        <v>2</v>
      </c>
      <c r="E12" s="81">
        <v>3</v>
      </c>
      <c r="F12" s="90">
        <v>2</v>
      </c>
      <c r="G12" s="90">
        <f>F12*G11</f>
        <v>0.4</v>
      </c>
      <c r="H12" s="90">
        <v>1</v>
      </c>
      <c r="I12" s="81">
        <f>H12*I10</f>
        <v>0.2</v>
      </c>
      <c r="J12" s="81">
        <v>0</v>
      </c>
      <c r="K12" s="81">
        <f t="shared" si="0"/>
        <v>0</v>
      </c>
      <c r="L12" s="81">
        <f t="shared" si="1"/>
        <v>7.6000000000000005</v>
      </c>
      <c r="M12" s="71">
        <v>2</v>
      </c>
      <c r="N12" s="104"/>
    </row>
    <row r="13" spans="1:14" ht="15.75">
      <c r="A13" s="80">
        <v>3</v>
      </c>
      <c r="B13" s="89" t="s">
        <v>155</v>
      </c>
      <c r="C13" s="81">
        <v>3</v>
      </c>
      <c r="D13" s="82">
        <v>3</v>
      </c>
      <c r="E13" s="81">
        <v>4</v>
      </c>
      <c r="F13" s="90">
        <v>3</v>
      </c>
      <c r="G13" s="90">
        <f>F13*G10</f>
        <v>0.6000000000000001</v>
      </c>
      <c r="H13" s="90">
        <v>3</v>
      </c>
      <c r="I13" s="81">
        <f>H13*I10</f>
        <v>0.6000000000000001</v>
      </c>
      <c r="J13" s="81">
        <v>0</v>
      </c>
      <c r="K13" s="81">
        <f t="shared" si="0"/>
        <v>0</v>
      </c>
      <c r="L13" s="81">
        <f t="shared" si="1"/>
        <v>11.2</v>
      </c>
      <c r="M13" s="71">
        <v>3</v>
      </c>
      <c r="N13" s="91"/>
    </row>
    <row r="14" spans="1:14" ht="15.75">
      <c r="A14" s="80">
        <v>4</v>
      </c>
      <c r="B14" s="44" t="s">
        <v>148</v>
      </c>
      <c r="C14" s="81">
        <v>5</v>
      </c>
      <c r="D14" s="82">
        <v>4</v>
      </c>
      <c r="E14" s="81">
        <v>2</v>
      </c>
      <c r="F14" s="90">
        <v>3</v>
      </c>
      <c r="G14" s="90">
        <f>F14*G10</f>
        <v>0.6000000000000001</v>
      </c>
      <c r="H14" s="90">
        <v>2</v>
      </c>
      <c r="I14" s="81">
        <f>H14*I10</f>
        <v>0.4</v>
      </c>
      <c r="J14" s="81">
        <v>0</v>
      </c>
      <c r="K14" s="81">
        <f t="shared" si="0"/>
        <v>0</v>
      </c>
      <c r="L14" s="81">
        <f t="shared" si="1"/>
        <v>12</v>
      </c>
      <c r="M14" s="71">
        <v>4</v>
      </c>
      <c r="N14" s="91"/>
    </row>
    <row r="15" spans="1:14" ht="15.75">
      <c r="A15" s="80">
        <v>5</v>
      </c>
      <c r="B15" s="89" t="s">
        <v>149</v>
      </c>
      <c r="C15" s="81">
        <v>4</v>
      </c>
      <c r="D15" s="82">
        <v>5</v>
      </c>
      <c r="E15" s="81">
        <v>5</v>
      </c>
      <c r="F15" s="90">
        <v>6</v>
      </c>
      <c r="G15" s="90">
        <f>F15*G10</f>
        <v>1.2000000000000002</v>
      </c>
      <c r="H15" s="90">
        <v>5</v>
      </c>
      <c r="I15" s="81">
        <f>H15*I10</f>
        <v>1</v>
      </c>
      <c r="J15" s="81">
        <v>0</v>
      </c>
      <c r="K15" s="81">
        <f t="shared" si="0"/>
        <v>0</v>
      </c>
      <c r="L15" s="81">
        <f t="shared" si="1"/>
        <v>16.2</v>
      </c>
      <c r="M15" s="71">
        <v>5</v>
      </c>
      <c r="N15" s="91"/>
    </row>
    <row r="16" spans="1:14" ht="16.5" thickBot="1">
      <c r="A16" s="83">
        <v>6</v>
      </c>
      <c r="B16" s="92" t="s">
        <v>156</v>
      </c>
      <c r="C16" s="84">
        <v>6</v>
      </c>
      <c r="D16" s="85">
        <v>6</v>
      </c>
      <c r="E16" s="84">
        <v>6</v>
      </c>
      <c r="F16" s="93">
        <v>5</v>
      </c>
      <c r="G16" s="94">
        <f>F16*G10</f>
        <v>1</v>
      </c>
      <c r="H16" s="94">
        <v>6</v>
      </c>
      <c r="I16" s="86">
        <f>H16*I10</f>
        <v>1.2000000000000002</v>
      </c>
      <c r="J16" s="86">
        <v>0</v>
      </c>
      <c r="K16" s="86">
        <f t="shared" si="0"/>
        <v>0</v>
      </c>
      <c r="L16" s="86">
        <f t="shared" si="1"/>
        <v>20.2</v>
      </c>
      <c r="M16" s="87">
        <v>6</v>
      </c>
      <c r="N16" s="95"/>
    </row>
    <row r="17" spans="1:14" ht="12.75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</row>
    <row r="18" spans="1:14" ht="15">
      <c r="A18" s="202" t="s">
        <v>153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</row>
    <row r="19" spans="1:14" ht="15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</row>
    <row r="20" spans="1:14" ht="15">
      <c r="A20" s="202" t="s">
        <v>150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</row>
    <row r="21" ht="12.75">
      <c r="A21" s="79"/>
    </row>
  </sheetData>
  <sheetProtection/>
  <mergeCells count="17">
    <mergeCell ref="A7:N7"/>
    <mergeCell ref="J9:K9"/>
    <mergeCell ref="L9:L10"/>
    <mergeCell ref="M9:M10"/>
    <mergeCell ref="N9:N10"/>
    <mergeCell ref="A18:N18"/>
    <mergeCell ref="H9:I9"/>
    <mergeCell ref="A20:N20"/>
    <mergeCell ref="A2:N2"/>
    <mergeCell ref="A4:N4"/>
    <mergeCell ref="A6:N6"/>
    <mergeCell ref="A9:A10"/>
    <mergeCell ref="B9:B10"/>
    <mergeCell ref="C9:C10"/>
    <mergeCell ref="D9:D10"/>
    <mergeCell ref="E9:E10"/>
    <mergeCell ref="F9:G9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smirnova</cp:lastModifiedBy>
  <cp:lastPrinted>2017-05-02T05:49:06Z</cp:lastPrinted>
  <dcterms:created xsi:type="dcterms:W3CDTF">1996-10-08T23:32:33Z</dcterms:created>
  <dcterms:modified xsi:type="dcterms:W3CDTF">2017-05-02T05:59:17Z</dcterms:modified>
  <cp:category/>
  <cp:version/>
  <cp:contentType/>
  <cp:contentStatus/>
</cp:coreProperties>
</file>